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6"/>
  </bookViews>
  <sheets>
    <sheet name="Д" sheetId="1" r:id="rId1"/>
    <sheet name="Ф" sheetId="2" r:id="rId2"/>
    <sheet name="В3" sheetId="3" r:id="rId3"/>
    <sheet name="К" sheetId="4" r:id="rId4"/>
    <sheet name="Т" sheetId="5" r:id="rId5"/>
    <sheet name="Бр" sheetId="6" r:id="rId6"/>
    <sheet name="П" sheetId="7" r:id="rId7"/>
  </sheets>
  <externalReferences>
    <externalReference r:id="rId10"/>
    <externalReference r:id="rId11"/>
    <externalReference r:id="rId12"/>
  </externalReferences>
  <definedNames>
    <definedName name="ГФУ" localSheetId="3">#REF!</definedName>
    <definedName name="ГФУ" localSheetId="4">#REF!</definedName>
    <definedName name="ГФУ">#REF!</definedName>
    <definedName name="_xlnm.Print_Titles" localSheetId="5">'Бр'!$9:$11</definedName>
    <definedName name="_xlnm.Print_Titles" localSheetId="2">'В3'!$3:$6</definedName>
    <definedName name="_xlnm.Print_Titles" localSheetId="0">'Д'!$5:$7</definedName>
    <definedName name="_xlnm.Print_Titles" localSheetId="6">'П'!$4:$5</definedName>
    <definedName name="_xlnm.Print_Titles" localSheetId="4">'Т'!$A:$A</definedName>
    <definedName name="Культура" localSheetId="3">#REF!</definedName>
    <definedName name="Культура" localSheetId="4">#REF!</definedName>
    <definedName name="Культура">#REF!</definedName>
    <definedName name="Ліцей" localSheetId="3">#REF!</definedName>
    <definedName name="Ліцей" localSheetId="4">#REF!</definedName>
    <definedName name="Ліцей">#REF!</definedName>
    <definedName name="_xlnm.Print_Area" localSheetId="5">'Бр'!$A$1:$I$28</definedName>
    <definedName name="_xlnm.Print_Area" localSheetId="2">'В3'!$B$1:$Q$125</definedName>
    <definedName name="_xlnm.Print_Area" localSheetId="0">'Д'!$A$1:$G$34</definedName>
    <definedName name="_xlnm.Print_Area" localSheetId="3">'К'!$A$1:$P$17</definedName>
    <definedName name="_xlnm.Print_Area" localSheetId="6">'П'!$B$1:$I$26</definedName>
    <definedName name="_xlnm.Print_Area" localSheetId="4">'Т'!$A$1:$G$40</definedName>
    <definedName name="_xlnm.Print_Area" localSheetId="1">'Ф'!$A$1:$F$16</definedName>
    <definedName name="Освіта" localSheetId="3">#REF!</definedName>
    <definedName name="Освіта" localSheetId="4">#REF!</definedName>
    <definedName name="Освіта">#REF!</definedName>
    <definedName name="УСЗ" localSheetId="3">#REF!</definedName>
    <definedName name="УСЗ" localSheetId="4">#REF!</definedName>
    <definedName name="УСЗ">#REF!</definedName>
  </definedNames>
  <calcPr fullCalcOnLoad="1"/>
</workbook>
</file>

<file path=xl/sharedStrings.xml><?xml version="1.0" encoding="utf-8"?>
<sst xmlns="http://schemas.openxmlformats.org/spreadsheetml/2006/main" count="657" uniqueCount="436">
  <si>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</si>
  <si>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1513022</t>
  </si>
  <si>
    <t>3022</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</si>
  <si>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</si>
  <si>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1513023</t>
  </si>
  <si>
    <t>3023</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</si>
  <si>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</si>
  <si>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1513024</t>
  </si>
  <si>
    <t>3024</t>
  </si>
  <si>
    <t>У т.ч. бюджет розвитку</t>
  </si>
  <si>
    <t>Кошти, що передаються із загального фонду бюджету до бюджету розвитку (спеціального фонду)</t>
  </si>
  <si>
    <t>всього</t>
  </si>
  <si>
    <t>Повернення кредитів </t>
  </si>
  <si>
    <t>Кредитування -всього</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</si>
  <si>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</si>
  <si>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</si>
  <si>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</si>
  <si>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</si>
  <si>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</si>
  <si>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081002</t>
  </si>
  <si>
    <t>Інші заходи по охороні здоров'я</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</si>
  <si>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</si>
  <si>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</si>
  <si>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</si>
  <si>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</si>
  <si>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Всього бюджет розвитку:</t>
  </si>
  <si>
    <t>Видатки спеціального фонду</t>
  </si>
  <si>
    <t>Разом</t>
  </si>
  <si>
    <t>Назва об’єктів відповідно  до проектно-кошторисної документації; тощо</t>
  </si>
  <si>
    <t>з них</t>
  </si>
  <si>
    <t>Видатки на запобігання та ліквідацію надзвичайних ситуацій та наслідків стихійного лиха</t>
  </si>
  <si>
    <t xml:space="preserve">Код                                    </t>
  </si>
  <si>
    <t xml:space="preserve"> Назва </t>
  </si>
  <si>
    <t xml:space="preserve">                Спеціальний фонд                            </t>
  </si>
  <si>
    <t xml:space="preserve">Разом       </t>
  </si>
  <si>
    <t>Утримання та навчально-тренувальна робота дитячо-юнацьких спортивних шкiл</t>
  </si>
  <si>
    <t xml:space="preserve">Назва місцевого бюджету адміністративно-територіальної одиниці </t>
  </si>
  <si>
    <t>170000</t>
  </si>
  <si>
    <t>Транспорт, дорожнє господарство, зв’язок, телекомунікації та інформатика</t>
  </si>
  <si>
    <t>Корюківська райдержадміністрації</t>
  </si>
  <si>
    <t>Районна рада</t>
  </si>
  <si>
    <t xml:space="preserve">Корюківська районна державна адміністрація </t>
  </si>
  <si>
    <t>Інші заходи по охороні здоров’я</t>
  </si>
  <si>
    <t xml:space="preserve">ВСЬОГО </t>
  </si>
  <si>
    <t>Додаток № 1
до рішення __ сесії  Корюківської районної ради
"Про Корюківський районний бюджет на 2015 рік"</t>
  </si>
  <si>
    <t>грн.</t>
  </si>
  <si>
    <t>в т.ч. бюджет розвитку</t>
  </si>
  <si>
    <t>Податок на прибуток підприємств</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</si>
  <si>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</si>
  <si>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</si>
  <si>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</si>
  <si>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</si>
  <si>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</si>
  <si>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Корюківської  райдержадміністрації</t>
  </si>
  <si>
    <t>Відділ  культури і туризму Корюківської райдержадміністрації</t>
  </si>
  <si>
    <t>1</t>
  </si>
  <si>
    <t>2</t>
  </si>
  <si>
    <t>0133</t>
  </si>
  <si>
    <t>0960</t>
  </si>
  <si>
    <t>0990</t>
  </si>
  <si>
    <t>0810</t>
  </si>
  <si>
    <t>0731</t>
  </si>
  <si>
    <t>0763</t>
  </si>
  <si>
    <t>Бібліотеки</t>
  </si>
  <si>
    <t>Музеї і виставки</t>
  </si>
  <si>
    <t xml:space="preserve">Інші культурно-освітні заходи та заклади </t>
  </si>
  <si>
    <t>Повернення коштів, наданих для кредитування індивідуальних сільських забудовників</t>
  </si>
  <si>
    <t>Фізична культура і спорт </t>
  </si>
  <si>
    <t>Найменування згідно
 з класифікацією доходів бюджету</t>
  </si>
  <si>
    <t>Офіційні трансферти</t>
  </si>
  <si>
    <t>Від органів державного управління</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</si>
  <si>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</si>
  <si>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</si>
  <si>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</si>
  <si>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</si>
  <si>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Загальне фінансування</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</si>
  <si>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</si>
  <si>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</si>
  <si>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</si>
  <si>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</si>
  <si>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Інші видатки</t>
  </si>
  <si>
    <t>оплата праці</t>
  </si>
  <si>
    <t>грн</t>
  </si>
  <si>
    <t>Фінансування за борговими операціями</t>
  </si>
  <si>
    <t>Всього за типом боргового зобов'язання</t>
  </si>
  <si>
    <t>бюджет розвитку</t>
  </si>
  <si>
    <t>Управління соціального захисту населення Корюківської райдержадміністрації</t>
  </si>
  <si>
    <t>0910</t>
  </si>
  <si>
    <t>090203</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</si>
  <si>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</si>
  <si>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</si>
  <si>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</si>
  <si>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</si>
  <si>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</si>
  <si>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Пільги багатодітним сім’ям на житлово-комунальні послуги</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</si>
  <si>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</si>
  <si>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</si>
  <si>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Компенсаційні виплати на пільговий проїзд автомобільним транспортом окремим категоріям громадян</t>
  </si>
  <si>
    <t>090407</t>
  </si>
  <si>
    <t>Компенсацыя населенню додаткових витрат на оплату послуг газопостачання, центрального опалення та централызованого постачання гарячоъ води</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</si>
  <si>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</si>
  <si>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</si>
  <si>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0828</t>
  </si>
  <si>
    <t>Палаци і будиноки культури, клуби та іші заклади клубного типу</t>
  </si>
  <si>
    <t>Школи естетичного виховання дітей</t>
  </si>
  <si>
    <t>Інші субвенції</t>
  </si>
  <si>
    <t>1070</t>
  </si>
  <si>
    <t xml:space="preserve">у т.ч. бюджет  розвитку      </t>
  </si>
  <si>
    <t xml:space="preserve">Видатки на запобігання та ліквідацію надзвичайних ситуацій та наслідків стихійного лиха </t>
  </si>
  <si>
    <t>Субвенції</t>
  </si>
  <si>
    <t>Неподаткові надходження</t>
  </si>
  <si>
    <t>Доходи від власності та підприємницької діяльності</t>
  </si>
  <si>
    <t xml:space="preserve">Разом видатків   </t>
  </si>
  <si>
    <t>150000</t>
  </si>
  <si>
    <t>900202</t>
  </si>
  <si>
    <t>15</t>
  </si>
  <si>
    <t xml:space="preserve">Разом </t>
  </si>
  <si>
    <t>Загальний фонд</t>
  </si>
  <si>
    <t>Спеціальний фонд</t>
  </si>
  <si>
    <t>Всього</t>
  </si>
  <si>
    <t>Код</t>
  </si>
  <si>
    <t>Податкові надходження</t>
  </si>
  <si>
    <t>Будiвництво</t>
  </si>
  <si>
    <t>Корюківська районна рада</t>
  </si>
  <si>
    <t xml:space="preserve">Корюківська районна  державна адміністрація </t>
  </si>
  <si>
    <t xml:space="preserve">Програми і заходи центрів соціальних служб для сім’ї, дітей та молоді </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</si>
  <si>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</si>
  <si>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</si>
  <si>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Районний відділ освіти Корюківської райдержадміністрації</t>
  </si>
  <si>
    <t>0921</t>
  </si>
  <si>
    <t>Найменування місцевої (регіональної) програми</t>
  </si>
  <si>
    <t>Всього доходів</t>
  </si>
  <si>
    <t>1060</t>
  </si>
  <si>
    <t>0320</t>
  </si>
  <si>
    <t>1090</t>
  </si>
  <si>
    <t>1030</t>
  </si>
  <si>
    <t>1010</t>
  </si>
  <si>
    <t>1020</t>
  </si>
  <si>
    <t>1040</t>
  </si>
  <si>
    <t>0822</t>
  </si>
  <si>
    <t>0829</t>
  </si>
  <si>
    <t>0111</t>
  </si>
  <si>
    <t>0824</t>
  </si>
  <si>
    <t>Надання державного пільгового кредиту індивідуальним сільським забудовникам</t>
  </si>
  <si>
    <t>Зміна обсягів готівкових коштів на рахунку районного бюджету</t>
  </si>
  <si>
    <t>0490</t>
  </si>
  <si>
    <t>Капітальні вкладення</t>
  </si>
  <si>
    <t>Начальник фінансового управління</t>
  </si>
  <si>
    <t>В.І.Єременко</t>
  </si>
  <si>
    <t>Відділ освіти Корюківської районної державної адміністрації</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</si>
  <si>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</si>
  <si>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</si>
  <si>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</si>
  <si>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забезпечення лікарями медичних закладів Корюківського району  протягом 2016 -2017 року</t>
  </si>
  <si>
    <t>Програма "Почесний громадянин Корюківського району на 2016 - 2020 роки"</t>
  </si>
  <si>
    <t>Програма нагородження відзнаками Корюківської районноїради, Корюківської райдержадміністрації та надання матеріальної допомоги жителям району на 2016 - 2020 роки                                                                                           Фінансова підтримка громадських організацій інвалідів, ветеранів, учасників війни та інших категорій населення на період 2016-2019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</si>
  <si>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</si>
  <si>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</si>
  <si>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</si>
  <si>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Інші додаткові  дотації</t>
  </si>
  <si>
    <t>50000                                                       10400</t>
  </si>
  <si>
    <t>Б-Слобідський сільський</t>
  </si>
  <si>
    <t>Жуклянський сільський</t>
  </si>
  <si>
    <t>Камківський сільський</t>
  </si>
  <si>
    <t>Олександрівський сільський</t>
  </si>
  <si>
    <t>Перелюбський сільський</t>
  </si>
  <si>
    <t xml:space="preserve"> Прибинський сільський</t>
  </si>
  <si>
    <t>Шишківський сільський</t>
  </si>
  <si>
    <t>Житлове будівництво та придбання житла для окремих категорій населення</t>
  </si>
  <si>
    <t>Корюківська районна державна адміністрація</t>
  </si>
  <si>
    <t>Районна Програма підтримки індивідуального житлового будівництва та розвитку особистого селянського господарства "Власний дім" на 2016 - 2020 роки</t>
  </si>
  <si>
    <t>Перелік місцевих (регіональних) програм, які фінансуватимуться за рахунок коштів  
районного бюджету  в 2017 році</t>
  </si>
  <si>
    <t>Повернення кредитів до районного  бюджету   на 2017 рік</t>
  </si>
  <si>
    <t>10000</t>
  </si>
  <si>
    <t>Надання кредитів</t>
  </si>
  <si>
    <t>Розподіл видатків районного бюджету  на 2017 рік</t>
  </si>
  <si>
    <t>Код програмної класифікації видатків та кредитування місцевих бюджетів</t>
  </si>
  <si>
    <t>Код КПКВКМБ    /     ТКВКБМС</t>
  </si>
  <si>
    <t>Код ФКВКБ</t>
  </si>
  <si>
    <t>0421</t>
  </si>
  <si>
    <t>Програми в галузі сільского господарства, лісового господарства, рибальства та мисливства</t>
  </si>
  <si>
    <t>0100000</t>
  </si>
  <si>
    <t>0111070</t>
  </si>
  <si>
    <t>Організаційне, інформативно-аналітичне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</si>
  <si>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0118600</t>
  </si>
  <si>
    <t>0118601</t>
  </si>
  <si>
    <t>8601</t>
  </si>
  <si>
    <t xml:space="preserve">Нагородження відзнаками Корюківської районної ради </t>
  </si>
  <si>
    <t>0118602</t>
  </si>
  <si>
    <t>8602</t>
  </si>
  <si>
    <t>Розвиток архівної справи на 2016 - 2018 роки</t>
  </si>
  <si>
    <t>0118603</t>
  </si>
  <si>
    <t>8603</t>
  </si>
  <si>
    <t>Почесний громадянин Корюківського району</t>
  </si>
  <si>
    <t>0300000</t>
  </si>
  <si>
    <t>0312180</t>
  </si>
  <si>
    <t>Первинна медична допомога</t>
  </si>
  <si>
    <t>2180</t>
  </si>
  <si>
    <t>0726</t>
  </si>
  <si>
    <t>0312220</t>
  </si>
  <si>
    <t>2220</t>
  </si>
  <si>
    <t>Інші заходи в галузі охорони здоров’я</t>
  </si>
  <si>
    <t>0312210</t>
  </si>
  <si>
    <t>Програми і централізовані заходи у галузі охорони здоров’я</t>
  </si>
  <si>
    <t>0312214</t>
  </si>
  <si>
    <t>2214</t>
  </si>
  <si>
    <t>в тому числі за рахунок медичної субвенції з державного бюджету</t>
  </si>
  <si>
    <t>0313400</t>
  </si>
  <si>
    <t>0313401</t>
  </si>
  <si>
    <t>3401</t>
  </si>
  <si>
    <t>Надання допомог населенню</t>
  </si>
  <si>
    <t>3110</t>
  </si>
  <si>
    <t>Заклади і заходи з питань дітей та їх соціального захисту</t>
  </si>
  <si>
    <t>0313112</t>
  </si>
  <si>
    <t>3112</t>
  </si>
  <si>
    <t>Заходи державної політики з питань дітей та їх соціального захисту</t>
  </si>
  <si>
    <t>0313110</t>
  </si>
  <si>
    <t>0313131</t>
  </si>
  <si>
    <t>0313130</t>
  </si>
  <si>
    <t>3130</t>
  </si>
  <si>
    <t>Здійснення соціальної роботи з вразливими категоріями населення</t>
  </si>
  <si>
    <t>3131</t>
  </si>
  <si>
    <t>Центри соціальних служб для сім’ї, дітей та молоді</t>
  </si>
  <si>
    <t>0313132</t>
  </si>
  <si>
    <t>3132</t>
  </si>
  <si>
    <t>0313133</t>
  </si>
  <si>
    <t>3133</t>
  </si>
  <si>
    <t>Заходи державної політики із забезпечення рівних прав та можливостей  жінок і чоловіків</t>
  </si>
  <si>
    <t>0313134</t>
  </si>
  <si>
    <t>3134</t>
  </si>
  <si>
    <t>Заходи державної політики  з питань сім’ї</t>
  </si>
  <si>
    <t>0313140</t>
  </si>
  <si>
    <t>3140</t>
  </si>
  <si>
    <t>Заходи державної політики з питань молоді</t>
  </si>
  <si>
    <t>Соціальний захист ветеранів війни та праці</t>
  </si>
  <si>
    <t>3202</t>
  </si>
  <si>
    <t>3200</t>
  </si>
  <si>
    <t>Надання фінансової підтримки громадським організаціям інвалідів і ветеранів, діяльність яких має соціальну спрямованість</t>
  </si>
  <si>
    <t>0315010</t>
  </si>
  <si>
    <t>5010</t>
  </si>
  <si>
    <t>0315011</t>
  </si>
  <si>
    <t>5011</t>
  </si>
  <si>
    <t>Проведення навчально-тренувальних зборів і змагань з олімпійських видів спорту</t>
  </si>
  <si>
    <t>0315030</t>
  </si>
  <si>
    <t>5030</t>
  </si>
  <si>
    <t>Фінансова підтримка фізкультурно - спортивного руху</t>
  </si>
  <si>
    <t>0315031</t>
  </si>
  <si>
    <t>Фінансова підтримка регіональних осередків всеукраїнських фізкультурно - спортивних товариств у проведенні фізкультурно - масових заходів серед населення регіону</t>
  </si>
  <si>
    <t>Фінансова підтримка на утримання регіональних рад фізкультурно - спортивного товариства "Колос"</t>
  </si>
  <si>
    <t>0315033</t>
  </si>
  <si>
    <t>0317330</t>
  </si>
  <si>
    <t>0317810</t>
  </si>
  <si>
    <t>7810</t>
  </si>
  <si>
    <t>8600</t>
  </si>
  <si>
    <t>0318600</t>
  </si>
  <si>
    <t>0318601</t>
  </si>
  <si>
    <t>Нагородження відзнаками Корюківської районної державної адміністрації</t>
  </si>
  <si>
    <t>в тому числі за рахунок освітньої субвенції</t>
  </si>
  <si>
    <t>1000000</t>
  </si>
  <si>
    <t xml:space="preserve">Корюківська районна рада </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</si>
  <si>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</si>
  <si>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</si>
  <si>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1011090</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</si>
  <si>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</si>
  <si>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</si>
  <si>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</si>
  <si>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</si>
  <si>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</si>
  <si>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1011170</t>
  </si>
  <si>
    <t>1170</t>
  </si>
  <si>
    <t>1011190</t>
  </si>
  <si>
    <t>1190</t>
  </si>
  <si>
    <t>1011200</t>
  </si>
  <si>
    <t>1200</t>
  </si>
  <si>
    <t>1011210</t>
  </si>
  <si>
    <t>1210</t>
  </si>
  <si>
    <t>1011230</t>
  </si>
  <si>
    <t>1230</t>
  </si>
  <si>
    <t xml:space="preserve">Надання допомоги дітям-сиротам та дітям, позбавленим батьківського піклування, яким виповнюється 18 років </t>
  </si>
  <si>
    <t>1015020</t>
  </si>
  <si>
    <t>5020</t>
  </si>
  <si>
    <t>Діяльність закладів фізичної культури і спорту</t>
  </si>
  <si>
    <t>1015022</t>
  </si>
  <si>
    <t>5022</t>
  </si>
  <si>
    <t>1500000</t>
  </si>
  <si>
    <t>1511060</t>
  </si>
  <si>
    <t>Забезпечення належних умов для виховання та розвитку дітей - сиріт і дітей, позбавлених батьківського піклування, в дитячих будинках ( в т.ч.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</si>
  <si>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ріких нечистот</t>
  </si>
  <si>
    <t>1513010</t>
  </si>
  <si>
    <t>3010</t>
  </si>
  <si>
    <t xml:space="preserve"> Надання пільг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інваділами внаслідок репресій або пенсіонерами, на житлово-комунальні послуги</t>
  </si>
  <si>
    <t>1513011</t>
  </si>
  <si>
    <t>3011</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</si>
  <si>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</si>
  <si>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</si>
  <si>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</si>
  <si>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1513012</t>
  </si>
  <si>
    <t>3012</t>
  </si>
  <si>
    <t>1513013</t>
  </si>
  <si>
    <t>3013</t>
  </si>
  <si>
    <t>1513014</t>
  </si>
  <si>
    <t>3014</t>
  </si>
  <si>
    <t>1513015</t>
  </si>
  <si>
    <t>3015</t>
  </si>
  <si>
    <t>Надання пільг та субсидій населенню на придбання твердого та рідкого пічного побутового палива і скрапленого газу</t>
  </si>
  <si>
    <t>1513020</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</si>
  <si>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</si>
  <si>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</si>
  <si>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1513021</t>
  </si>
  <si>
    <t>3021</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</si>
  <si>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</si>
  <si>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</si>
  <si>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1513025</t>
  </si>
  <si>
    <t>3025</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</si>
  <si>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</si>
  <si>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</si>
  <si>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</si>
  <si>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</si>
  <si>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</si>
  <si>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</si>
  <si>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</si>
  <si>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</si>
  <si>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</si>
  <si>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</si>
  <si>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</si>
  <si>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1513041</t>
  </si>
  <si>
    <t>Надання допомоги сім'ям з дітьми, малозабезпеченим  сім’ям, інвалідам з дитинства, дітям-інвалідам та тимчасової допомоги дітям</t>
  </si>
  <si>
    <t>3040</t>
  </si>
  <si>
    <t>3041</t>
  </si>
  <si>
    <t>1513042</t>
  </si>
  <si>
    <t>3042</t>
  </si>
  <si>
    <t>1513043</t>
  </si>
  <si>
    <t>3043</t>
  </si>
  <si>
    <t>1513044</t>
  </si>
  <si>
    <t>3044</t>
  </si>
  <si>
    <t>1513045</t>
  </si>
  <si>
    <t>3045</t>
  </si>
  <si>
    <t>1513046</t>
  </si>
  <si>
    <t>3046</t>
  </si>
  <si>
    <t>1513047</t>
  </si>
  <si>
    <t>3047</t>
  </si>
  <si>
    <t>1513048</t>
  </si>
  <si>
    <t>3048</t>
  </si>
  <si>
    <t>Надання державної соціальної допомоги інвалідам з дитинства та дітям-інвалідам</t>
  </si>
  <si>
    <t>1513049</t>
  </si>
  <si>
    <t>3049</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</si>
  <si>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</si>
  <si>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</si>
  <si>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</si>
  <si>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</si>
  <si>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</si>
  <si>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І чи ІІ групи внаслідок психічного розладу</t>
  </si>
  <si>
    <t>1513090</t>
  </si>
  <si>
    <t>3090</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</si>
  <si>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</si>
  <si>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</si>
  <si>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3100</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</si>
  <si>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</si>
  <si>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</si>
  <si>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</si>
  <si>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</si>
  <si>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3180</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</si>
  <si>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</si>
  <si>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</si>
  <si>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</si>
  <si>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1513190</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</si>
  <si>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</si>
  <si>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</si>
  <si>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</si>
  <si>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2400000</t>
  </si>
  <si>
    <t>2414030</t>
  </si>
  <si>
    <t>4030</t>
  </si>
  <si>
    <t>2414060</t>
  </si>
  <si>
    <t>4060</t>
  </si>
  <si>
    <t>2414070</t>
  </si>
  <si>
    <t>4070</t>
  </si>
  <si>
    <t>2414090</t>
  </si>
  <si>
    <t>4090</t>
  </si>
  <si>
    <t>2414100</t>
  </si>
  <si>
    <t>4100</t>
  </si>
  <si>
    <t>2414200</t>
  </si>
  <si>
    <t>4200</t>
  </si>
  <si>
    <t>2414201</t>
  </si>
  <si>
    <t>4201</t>
  </si>
  <si>
    <t>Централізована бухгалтерія</t>
  </si>
  <si>
    <t>0312010</t>
  </si>
  <si>
    <t>2010</t>
  </si>
  <si>
    <t>Багатопрофільна стаціонарна медична допомога населенню</t>
  </si>
  <si>
    <t>2210</t>
  </si>
  <si>
    <t>3400</t>
  </si>
  <si>
    <t>Доходи  районного бюджету на 2017 рік</t>
  </si>
  <si>
    <t>Додаток 1 до рішення сесії районної ради від__січня 2017 року "Про внесення змін до рішення  одинадцятої сесії районної ради від 22грудня  2016 року "Про районний бюджет на 2017 рік"</t>
  </si>
  <si>
    <t xml:space="preserve">Додаток 2 до рішення  сесії районної ради від __ січня  2017 року "Про внесення змін до рішення одинадцятої сесії районної ради від 22 грудня 2016 року "Про районний бюджет на 2017 рік" </t>
  </si>
  <si>
    <t>Фінансування районного бюджету  на 2017 рік</t>
  </si>
  <si>
    <t xml:space="preserve">Додаток 3 до рішення  сесії районної  ради від __ січня  2017 року "Про внесення змін до рішення одинадцятої сесії районної ради "Про районний бюджет на 2017 рік" </t>
  </si>
  <si>
    <t>Реалізація заходів щодо інвестиційного розвитку території</t>
  </si>
  <si>
    <t>7600000</t>
  </si>
  <si>
    <t>Фінансове управління Корюківської райдержадміністрації</t>
  </si>
  <si>
    <t>7618700</t>
  </si>
  <si>
    <t>8700</t>
  </si>
  <si>
    <t>0180</t>
  </si>
  <si>
    <t>Інші додаткові дотації</t>
  </si>
  <si>
    <t>Міжбюджетні трансферти  з районного бюджету місцевим бюджетам  на 2017 рік</t>
  </si>
  <si>
    <t>Домашлинський сільський</t>
  </si>
  <si>
    <t>Козилівський сільський</t>
  </si>
  <si>
    <t>Перелік об‘єктів, видатки на які у 2017 році будуть проводитися за рахунок коштів  бюджету розвитку</t>
  </si>
  <si>
    <t>0317830</t>
  </si>
  <si>
    <t>0380</t>
  </si>
  <si>
    <t>Заходи та роботи з мобілізаційної підготовки місцевого значення</t>
  </si>
  <si>
    <t>0317450</t>
  </si>
  <si>
    <t>0411</t>
  </si>
  <si>
    <t>Сприяння розвитку малого та середнього підприємництва</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</si>
  <si>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</si>
  <si>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0318100</t>
  </si>
  <si>
    <t>8100</t>
  </si>
  <si>
    <t>Надання та повернення пільгового довгострокового кредиту на будівництво (реконструкцію) та придбання житла</t>
  </si>
  <si>
    <t>0318106</t>
  </si>
  <si>
    <t>8106</t>
  </si>
  <si>
    <t>03108107</t>
  </si>
  <si>
    <t>8107</t>
  </si>
  <si>
    <t xml:space="preserve">Додаток 5 до рішення сесії районної ради  від __ січня 2017 року "Про внесення змін до рішення одинадцятої сесії районної ради від 22 грудня 2016 року "Про районний бюджет на 2017 рік" </t>
  </si>
  <si>
    <t xml:space="preserve">Додаток 6 до рішення сесії районної ради від __ січня 2017 року "Про внесення змін до рішення одинадцятої сесії районної ради від 22 грудня 2016року  "Про районний бюджет на 2017 рік" </t>
  </si>
  <si>
    <t>Код                             КПКВКМБ    /     ТКВКБМС</t>
  </si>
  <si>
    <t>Капітальні видатки</t>
  </si>
  <si>
    <t>0316310</t>
  </si>
  <si>
    <t>Виготовлення ПКД на реконструкцію даху інфікційного відділення Корюківської ЦРЛ</t>
  </si>
  <si>
    <t>Реконструкція системи теплопостачання з встановленням енергозберігаючих твердопаливних котлів в Перелюбській ЗОШ І-ІІІ ст. по вул. Шевченка ,6 с.Перелюб</t>
  </si>
  <si>
    <t>Реконструкція котельні з встановленням твердопаливних котлів відділення стаціонарного догляду для постійного або тимчасового проживання територіального центру по вул. Спортивна, 9 в смт.Холми</t>
  </si>
  <si>
    <t xml:space="preserve">Додаток 7 до рішення сесії районної ради від__ січня 2017 року "Про внесення змін до рішення одинадцятої сесії районної ради від 22 грудня  2016 року  "Про районний бюджет на 2017 рік" </t>
  </si>
  <si>
    <t>Програма ресурсного забезпечення мобілізаційних заходів, проведення навчальних зборів, призову на строкову військову службу та військову службу за контрактом на території Корюківського району на 2017 рік</t>
  </si>
  <si>
    <t>Інші неподаткові надходження</t>
  </si>
  <si>
    <t xml:space="preserve">Дотації </t>
  </si>
  <si>
    <t xml:space="preserve">Базова дотація </t>
  </si>
  <si>
    <t xml:space="preserve">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 </t>
  </si>
  <si>
    <t>Субвенція з державного бюджету місцевим бюджетам на відшкодування вартості лікарських засобів для лікування окремих захворювань</t>
  </si>
  <si>
    <t>Додаток 4 до рішення  сесії районної ради від __ січня  2017 року  "Про внесення змін до рішення одинадцято сесії районної ради від 22 грудня 2016 року "Про районний бюджет на 2017рік"</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</si>
</sst>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61">
    <font>
      <sz val="10"/>
      <name val="Arial Cyr"/>
      <family val="0"/>
    </font>
    <font>
      <u val="single"/>
      <sz val="10"/>
      <color indexed="12"/>
      <name val="Arial Cyr"/>
      <family val="0"/>
    </font>
    <font>
      <u val="single"/>
      <sz val="10"/>
      <color indexed="36"/>
      <name val="Arial Cyr"/>
      <family val="0"/>
    </font>
    <font>
      <sz val="10"/>
      <name val="Times New Roman Cyr"/>
      <family val="1"/>
    </font>
    <font>
      <b/>
      <sz val="11"/>
      <name val="Times New Roman Cyr"/>
      <family val="1"/>
    </font>
    <font>
      <b/>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b/>
      <sz val="14.5"/>
      <name val="Times New Roman"/>
      <family val="0"/>
    </font>
    <font>
      <sz val="9"/>
      <name val="Times New Roman"/>
      <family val="0"/>
    </font>
    <font>
      <sz val="12"/>
      <name val="Times New Roman"/>
      <family val="1"/>
    </font>
    <font>
      <b/>
      <sz val="12"/>
      <name val="Times New Roman"/>
      <family val="1"/>
    </font>
    <font>
      <b/>
      <sz val="10"/>
      <name val="Times New Roman"/>
      <family val="1"/>
    </font>
    <font>
      <sz val="10"/>
      <name val="Helv"/>
      <family val="0"/>
    </font>
    <font>
      <i/>
      <sz val="14"/>
      <name val="Times New Roman Cyr"/>
      <family val="0"/>
    </font>
    <font>
      <b/>
      <sz val="8"/>
      <name val="Times New Roman"/>
      <family val="1"/>
    </font>
    <font>
      <b/>
      <i/>
      <sz val="12"/>
      <color indexed="8"/>
      <name val="Times New Roman Cyr"/>
      <family val="0"/>
    </font>
    <font>
      <b/>
      <sz val="14"/>
      <name val="Arial"/>
      <family val="0"/>
    </font>
    <font>
      <sz val="16"/>
      <name val="Times New Roman Cyr"/>
      <family val="0"/>
    </font>
    <font>
      <sz val="14"/>
      <color indexed="8"/>
      <name val="Times New Roman"/>
      <family val="1"/>
    </font>
    <font>
      <b/>
      <i/>
      <sz val="10"/>
      <name val="Arial Cyr"/>
      <family val="0"/>
    </font>
    <font>
      <b/>
      <sz val="16"/>
      <name val="Times New Roman"/>
      <family val="1"/>
    </font>
    <font>
      <i/>
      <sz val="12"/>
      <name val="Times New Roman Cyr"/>
      <family val="0"/>
    </font>
    <font>
      <b/>
      <sz val="18"/>
      <name val="Times New Roman"/>
      <family val="1"/>
    </font>
    <font>
      <b/>
      <sz val="9"/>
      <name val="Times New Roman CYR"/>
      <family val="0"/>
    </font>
    <font>
      <b/>
      <sz val="8"/>
      <name val="Times New Roman CYR"/>
      <family val="0"/>
    </font>
    <font>
      <b/>
      <sz val="11"/>
      <color indexed="8"/>
      <name val="Times New Roman"/>
      <family val="1"/>
    </font>
    <font>
      <sz val="9"/>
      <color indexed="8"/>
      <name val="Times New Roman"/>
      <family val="1"/>
    </font>
    <font>
      <b/>
      <sz val="16"/>
      <color indexed="8"/>
      <name val="Times New Roman"/>
      <family val="1"/>
    </font>
    <font>
      <i/>
      <sz val="14"/>
      <name val="Times New Roman"/>
      <family val="1"/>
    </font>
    <font>
      <sz val="11"/>
      <name val="Times New Roman Cyr"/>
      <family val="0"/>
    </font>
    <font>
      <sz val="11"/>
      <color indexed="8"/>
      <name val="Times New Roman"/>
      <family val="1"/>
    </font>
    <font>
      <sz val="12"/>
      <name val="Arial Cyr"/>
      <family val="0"/>
    </font>
    <font>
      <sz val="16"/>
      <name val="Times New Roman"/>
      <family val="1"/>
    </font>
    <font>
      <sz val="8"/>
      <name val="Times New Roman"/>
      <family val="0"/>
    </font>
    <font>
      <b/>
      <sz val="12"/>
      <color indexed="8"/>
      <name val="Times New Roman"/>
      <family val="0"/>
    </font>
    <font>
      <sz val="12"/>
      <color indexed="8"/>
      <name val="Times New Roman"/>
      <family val="0"/>
    </font>
    <font>
      <i/>
      <sz val="12"/>
      <color indexed="8"/>
      <name val="Times New Roman"/>
      <family val="0"/>
    </font>
    <font>
      <b/>
      <sz val="20"/>
      <name val="Times New Roman"/>
      <family val="1"/>
    </font>
    <font>
      <b/>
      <sz val="18"/>
      <color indexed="8"/>
      <name val="Times New Roman"/>
      <family val="1"/>
    </font>
    <font>
      <sz val="14"/>
      <color indexed="10"/>
      <name val="Times New Roman"/>
      <family val="1"/>
    </font>
    <font>
      <i/>
      <sz val="14"/>
      <color indexed="8"/>
      <name val="Times New Roman"/>
      <family val="1"/>
    </font>
    <font>
      <i/>
      <sz val="12"/>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s>
  <borders count="66">
    <border>
      <left/>
      <right/>
      <top/>
      <bottom/>
      <diagonal/>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medium"/>
      <right style="thin"/>
      <top style="thin"/>
      <bottom style="thin"/>
    </border>
    <border>
      <left style="thin"/>
      <right style="thin"/>
      <top style="thin"/>
      <bottom>
        <color indexed="63"/>
      </bottom>
    </border>
    <border>
      <left style="thin"/>
      <right style="medium"/>
      <top style="thin"/>
      <bottom style="thin"/>
    </border>
    <border>
      <left style="medium"/>
      <right>
        <color indexed="63"/>
      </right>
      <top style="thin"/>
      <bottom style="thin"/>
    </border>
    <border>
      <left style="medium"/>
      <right style="medium"/>
      <top>
        <color indexed="63"/>
      </top>
      <bottom style="thin"/>
    </border>
    <border>
      <left style="medium"/>
      <right style="medium"/>
      <top style="thin"/>
      <bottom>
        <color indexed="63"/>
      </bottom>
    </border>
    <border>
      <left style="medium"/>
      <right style="medium"/>
      <top style="medium"/>
      <bottom>
        <color indexed="63"/>
      </bottom>
    </border>
    <border>
      <left style="thin"/>
      <right style="thin"/>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style="thin"/>
      <top style="medium"/>
      <bottom style="thin"/>
    </border>
    <border>
      <left style="thin"/>
      <right style="thin"/>
      <top style="medium"/>
      <bottom style="medium"/>
    </border>
    <border>
      <left>
        <color indexed="63"/>
      </left>
      <right>
        <color indexed="63"/>
      </right>
      <top style="thin"/>
      <bottom style="thin"/>
    </border>
    <border>
      <left style="thin"/>
      <right style="thin"/>
      <top style="thin"/>
      <bottom style="medium"/>
    </border>
    <border>
      <left style="medium"/>
      <right style="medium"/>
      <top style="medium"/>
      <bottom style="medium"/>
    </border>
    <border>
      <left style="medium"/>
      <right style="thin"/>
      <top style="medium"/>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color indexed="63"/>
      </bottom>
    </border>
    <border>
      <left style="thin"/>
      <right>
        <color indexed="63"/>
      </right>
      <top style="thin"/>
      <bottom style="thin"/>
    </border>
    <border>
      <left style="thin"/>
      <right style="medium"/>
      <top style="medium"/>
      <bottom style="thin"/>
    </border>
    <border>
      <left style="thin"/>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s>
  <cellStyleXfs count="26">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ont="0" applyFill="0" applyBorder="0" applyAlignment="0" applyProtection="0"/>
    <xf numFmtId="0" fontId="21"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13">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9" fillId="0" borderId="0" xfId="0" applyFont="1" applyAlignment="1">
      <alignment/>
    </xf>
    <xf numFmtId="0" fontId="10"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4" fillId="0" borderId="0" xfId="0" applyFont="1" applyBorder="1" applyAlignment="1" applyProtection="1">
      <alignment horizontal="center" vertical="center"/>
      <protection locked="0"/>
    </xf>
    <xf numFmtId="0" fontId="7" fillId="0" borderId="1" xfId="0" applyFont="1" applyBorder="1" applyAlignment="1">
      <alignment horizontal="centerContinuous"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6" fillId="0" borderId="0" xfId="0" applyFont="1" applyFill="1" applyAlignment="1">
      <alignment/>
    </xf>
    <xf numFmtId="0" fontId="0" fillId="0" borderId="0" xfId="0" applyFill="1" applyAlignment="1">
      <alignment/>
    </xf>
    <xf numFmtId="0" fontId="11" fillId="0" borderId="0" xfId="0" applyFont="1" applyFill="1" applyAlignment="1">
      <alignment/>
    </xf>
    <xf numFmtId="0" fontId="12" fillId="0" borderId="4" xfId="0" applyFont="1" applyBorder="1" applyAlignment="1">
      <alignment horizontal="justify" vertical="center" wrapText="1"/>
    </xf>
    <xf numFmtId="0" fontId="17" fillId="0" borderId="0" xfId="0" applyFont="1" applyFill="1" applyAlignment="1">
      <alignment/>
    </xf>
    <xf numFmtId="0" fontId="0" fillId="0" borderId="0" xfId="0" applyFont="1" applyFill="1" applyAlignment="1">
      <alignment/>
    </xf>
    <xf numFmtId="0" fontId="9" fillId="0" borderId="0" xfId="0" applyFont="1" applyFill="1" applyAlignment="1">
      <alignment/>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3" fontId="12" fillId="0" borderId="5" xfId="0" applyNumberFormat="1" applyFont="1" applyBorder="1" applyAlignment="1">
      <alignment horizontal="right"/>
    </xf>
    <xf numFmtId="0" fontId="21" fillId="0" borderId="0" xfId="20">
      <alignment/>
      <protection/>
    </xf>
    <xf numFmtId="0" fontId="21" fillId="0" borderId="0" xfId="19" applyNumberFormat="1" applyFont="1" applyFill="1" applyBorder="1" applyAlignment="1" applyProtection="1">
      <alignment vertical="top"/>
      <protection/>
    </xf>
    <xf numFmtId="0" fontId="27" fillId="0" borderId="0" xfId="19" applyNumberFormat="1" applyFont="1" applyFill="1" applyBorder="1" applyAlignment="1" applyProtection="1">
      <alignment horizontal="right" vertical="top"/>
      <protection/>
    </xf>
    <xf numFmtId="0" fontId="21" fillId="0" borderId="0" xfId="19" applyNumberFormat="1" applyFont="1" applyFill="1" applyBorder="1" applyAlignment="1" applyProtection="1">
      <alignment/>
      <protection/>
    </xf>
    <xf numFmtId="0" fontId="13" fillId="0" borderId="5" xfId="19" applyNumberFormat="1" applyFont="1" applyFill="1" applyBorder="1" applyAlignment="1" applyProtection="1">
      <alignment horizontal="center" vertical="top" wrapText="1"/>
      <protection/>
    </xf>
    <xf numFmtId="0" fontId="13" fillId="0" borderId="6" xfId="19" applyNumberFormat="1" applyFont="1" applyFill="1" applyBorder="1" applyAlignment="1" applyProtection="1">
      <alignment horizontal="center" vertical="top"/>
      <protection/>
    </xf>
    <xf numFmtId="0" fontId="13" fillId="0" borderId="6" xfId="19" applyNumberFormat="1" applyFont="1" applyFill="1" applyBorder="1" applyAlignment="1" applyProtection="1">
      <alignment horizontal="center" vertical="center"/>
      <protection/>
    </xf>
    <xf numFmtId="0" fontId="24" fillId="0" borderId="0" xfId="20" applyFont="1" applyAlignment="1">
      <alignment vertical="top" wrapText="1" shrinkToFit="1"/>
      <protection/>
    </xf>
    <xf numFmtId="0" fontId="21" fillId="0" borderId="0" xfId="20" applyAlignment="1">
      <alignment vertical="top" wrapText="1" shrinkToFit="1"/>
      <protection/>
    </xf>
    <xf numFmtId="0" fontId="16" fillId="2" borderId="0" xfId="0" applyFont="1" applyFill="1" applyAlignment="1">
      <alignment/>
    </xf>
    <xf numFmtId="3" fontId="12" fillId="0" borderId="5" xfId="0" applyNumberFormat="1" applyFont="1" applyBorder="1" applyAlignment="1" applyProtection="1">
      <alignment horizontal="right" vertical="center"/>
      <protection locked="0"/>
    </xf>
    <xf numFmtId="0" fontId="5" fillId="0" borderId="0" xfId="21" applyFont="1" applyAlignment="1" applyProtection="1">
      <alignment vertical="top" wrapText="1"/>
      <protection locked="0"/>
    </xf>
    <xf numFmtId="0" fontId="4" fillId="0" borderId="0" xfId="21" applyFont="1" applyAlignment="1">
      <alignment horizontal="center" vertical="top" wrapText="1"/>
      <protection/>
    </xf>
    <xf numFmtId="0" fontId="31" fillId="0" borderId="0" xfId="0" applyAlignment="1">
      <alignment/>
    </xf>
    <xf numFmtId="0" fontId="33" fillId="0" borderId="0" xfId="20" applyFont="1" applyAlignment="1">
      <alignment wrapText="1"/>
      <protection/>
    </xf>
    <xf numFmtId="0" fontId="21" fillId="0" borderId="0" xfId="20" applyFont="1" applyAlignment="1">
      <alignment horizontal="right"/>
      <protection/>
    </xf>
    <xf numFmtId="3" fontId="21" fillId="0" borderId="0" xfId="19" applyNumberFormat="1" applyFont="1" applyFill="1" applyBorder="1" applyAlignment="1" applyProtection="1">
      <alignment vertical="top"/>
      <protection/>
    </xf>
    <xf numFmtId="0" fontId="6" fillId="0" borderId="7" xfId="0" applyFont="1" applyBorder="1" applyAlignment="1">
      <alignment horizontal="center" vertical="center" wrapText="1"/>
    </xf>
    <xf numFmtId="3" fontId="12" fillId="0" borderId="8" xfId="0" applyNumberFormat="1" applyFont="1" applyFill="1" applyBorder="1" applyAlignment="1">
      <alignment horizontal="right" vertical="center"/>
    </xf>
    <xf numFmtId="3" fontId="12" fillId="0" borderId="5" xfId="0" applyNumberFormat="1" applyFont="1" applyFill="1" applyBorder="1" applyAlignment="1">
      <alignment horizontal="right" vertical="center"/>
    </xf>
    <xf numFmtId="0" fontId="31" fillId="0" borderId="0" xfId="0" applyFill="1" applyAlignment="1">
      <alignment/>
    </xf>
    <xf numFmtId="205" fontId="28" fillId="0" borderId="5" xfId="0" applyNumberFormat="1" applyFont="1" applyBorder="1" applyAlignment="1">
      <alignment horizontal="center" vertical="center" wrapText="1"/>
    </xf>
    <xf numFmtId="3" fontId="24" fillId="0" borderId="5" xfId="19" applyNumberFormat="1" applyFont="1" applyFill="1" applyBorder="1" applyAlignment="1" applyProtection="1">
      <alignment horizontal="center" vertical="center"/>
      <protection/>
    </xf>
    <xf numFmtId="3" fontId="30" fillId="0" borderId="5" xfId="19" applyNumberFormat="1" applyFont="1" applyFill="1" applyBorder="1" applyAlignment="1" applyProtection="1">
      <alignment horizontal="center" vertical="center"/>
      <protection/>
    </xf>
    <xf numFmtId="3" fontId="30" fillId="0" borderId="9" xfId="19" applyNumberFormat="1" applyFont="1" applyFill="1" applyBorder="1" applyAlignment="1" applyProtection="1">
      <alignment horizontal="center" vertical="center"/>
      <protection/>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3" fontId="12" fillId="0" borderId="10" xfId="0" applyNumberFormat="1" applyFont="1" applyBorder="1" applyAlignment="1">
      <alignment horizontal="right" vertical="center"/>
    </xf>
    <xf numFmtId="49" fontId="12" fillId="0" borderId="11" xfId="0" applyNumberFormat="1" applyFont="1" applyBorder="1" applyAlignment="1">
      <alignment horizontal="center" vertical="center"/>
    </xf>
    <xf numFmtId="3" fontId="12" fillId="0" borderId="10" xfId="0" applyNumberFormat="1" applyFont="1" applyFill="1" applyBorder="1" applyAlignment="1">
      <alignment horizontal="right" vertical="center"/>
    </xf>
    <xf numFmtId="205" fontId="28" fillId="0" borderId="8" xfId="0" applyNumberFormat="1" applyFont="1" applyBorder="1" applyAlignment="1">
      <alignment horizontal="center" vertical="center" wrapText="1"/>
    </xf>
    <xf numFmtId="0" fontId="13" fillId="0" borderId="5" xfId="19" applyNumberFormat="1" applyFont="1" applyFill="1" applyBorder="1" applyAlignment="1" applyProtection="1">
      <alignment horizontal="left" vertical="center" wrapText="1"/>
      <protection/>
    </xf>
    <xf numFmtId="0" fontId="22" fillId="0" borderId="5" xfId="19" applyNumberFormat="1" applyFont="1" applyFill="1" applyBorder="1" applyAlignment="1" applyProtection="1">
      <alignment horizontal="left" vertical="center" wrapText="1"/>
      <protection/>
    </xf>
    <xf numFmtId="3" fontId="12" fillId="0" borderId="5" xfId="0" applyNumberFormat="1" applyFont="1" applyBorder="1" applyAlignment="1">
      <alignment horizontal="right" vertical="center"/>
    </xf>
    <xf numFmtId="0" fontId="28" fillId="0" borderId="8" xfId="0" applyFont="1" applyBorder="1" applyAlignment="1">
      <alignment horizontal="center" vertical="center" wrapText="1"/>
    </xf>
    <xf numFmtId="3" fontId="31" fillId="0" borderId="0" xfId="0" applyNumberFormat="1" applyAlignment="1">
      <alignment/>
    </xf>
    <xf numFmtId="0" fontId="24" fillId="0" borderId="5" xfId="19" applyNumberFormat="1" applyFont="1" applyFill="1" applyBorder="1" applyAlignment="1" applyProtection="1">
      <alignment vertical="center"/>
      <protection/>
    </xf>
    <xf numFmtId="0" fontId="24" fillId="0" borderId="5" xfId="19" applyNumberFormat="1" applyFont="1" applyFill="1" applyBorder="1" applyAlignment="1" applyProtection="1">
      <alignment vertical="center" wrapText="1"/>
      <protection/>
    </xf>
    <xf numFmtId="3" fontId="12" fillId="0" borderId="4" xfId="0" applyNumberFormat="1" applyFont="1" applyBorder="1" applyAlignment="1">
      <alignment horizontal="right" vertical="center"/>
    </xf>
    <xf numFmtId="3" fontId="12" fillId="0" borderId="4" xfId="0" applyNumberFormat="1" applyFont="1" applyFill="1" applyBorder="1" applyAlignment="1">
      <alignment horizontal="right" vertical="center"/>
    </xf>
    <xf numFmtId="49" fontId="12" fillId="0" borderId="12" xfId="0" applyNumberFormat="1" applyFont="1" applyBorder="1" applyAlignment="1">
      <alignment horizontal="left" wrapText="1"/>
    </xf>
    <xf numFmtId="49" fontId="12" fillId="0" borderId="11" xfId="0" applyNumberFormat="1" applyFont="1" applyBorder="1" applyAlignment="1">
      <alignment horizontal="center" vertical="center"/>
    </xf>
    <xf numFmtId="3" fontId="12" fillId="0" borderId="5" xfId="0" applyNumberFormat="1" applyFont="1" applyFill="1" applyBorder="1" applyAlignment="1">
      <alignment horizontal="right"/>
    </xf>
    <xf numFmtId="3" fontId="32" fillId="0" borderId="5" xfId="0" applyNumberFormat="1" applyFont="1" applyFill="1" applyBorder="1" applyAlignment="1">
      <alignment horizontal="right" vertical="center"/>
    </xf>
    <xf numFmtId="0" fontId="28" fillId="0" borderId="10" xfId="0" applyFont="1" applyBorder="1" applyAlignment="1">
      <alignment horizontal="left" vertical="center" wrapText="1"/>
    </xf>
    <xf numFmtId="0" fontId="25" fillId="0" borderId="0" xfId="0" applyFont="1" applyAlignment="1" applyProtection="1">
      <alignment/>
      <protection locked="0"/>
    </xf>
    <xf numFmtId="0" fontId="25" fillId="0" borderId="0" xfId="0" applyFont="1" applyAlignment="1" applyProtection="1">
      <alignment horizontal="left" vertical="top" wrapText="1"/>
      <protection locked="0"/>
    </xf>
    <xf numFmtId="0" fontId="25" fillId="0" borderId="0" xfId="0" applyFont="1" applyAlignment="1">
      <alignment/>
    </xf>
    <xf numFmtId="0" fontId="25" fillId="0" borderId="0" xfId="0" applyFont="1" applyFill="1" applyAlignment="1">
      <alignment/>
    </xf>
    <xf numFmtId="0" fontId="14" fillId="0" borderId="0" xfId="0" applyFont="1" applyBorder="1" applyAlignment="1" applyProtection="1">
      <alignment horizontal="center" vertical="center"/>
      <protection locked="0"/>
    </xf>
    <xf numFmtId="0" fontId="10" fillId="0" borderId="0" xfId="0" applyFont="1" applyBorder="1" applyAlignment="1">
      <alignment horizontal="center"/>
    </xf>
    <xf numFmtId="1" fontId="7" fillId="0" borderId="0" xfId="0" applyNumberFormat="1" applyFont="1" applyAlignment="1">
      <alignment/>
    </xf>
    <xf numFmtId="0" fontId="7" fillId="0" borderId="0" xfId="0" applyFont="1" applyFill="1" applyAlignment="1">
      <alignment/>
    </xf>
    <xf numFmtId="1" fontId="15" fillId="2" borderId="0" xfId="0" applyNumberFormat="1" applyFont="1" applyFill="1" applyAlignment="1">
      <alignment/>
    </xf>
    <xf numFmtId="0" fontId="15" fillId="0" borderId="0" xfId="0" applyFont="1" applyFill="1" applyAlignment="1">
      <alignment/>
    </xf>
    <xf numFmtId="1" fontId="23" fillId="0" borderId="0" xfId="0" applyNumberFormat="1" applyFont="1" applyFill="1" applyAlignment="1">
      <alignment/>
    </xf>
    <xf numFmtId="3" fontId="8" fillId="0" borderId="5" xfId="0" applyNumberFormat="1" applyFont="1" applyBorder="1" applyAlignment="1">
      <alignment horizontal="right" wrapText="1"/>
    </xf>
    <xf numFmtId="0" fontId="23" fillId="0" borderId="0" xfId="0" applyFont="1" applyFill="1" applyAlignment="1">
      <alignment/>
    </xf>
    <xf numFmtId="1" fontId="25" fillId="0" borderId="0" xfId="0" applyNumberFormat="1" applyFont="1" applyFill="1" applyAlignment="1">
      <alignment/>
    </xf>
    <xf numFmtId="3" fontId="12" fillId="0" borderId="5" xfId="0" applyNumberFormat="1" applyFont="1" applyBorder="1" applyAlignment="1">
      <alignment horizontal="right" vertical="center" wrapText="1"/>
    </xf>
    <xf numFmtId="1" fontId="12" fillId="2" borderId="0" xfId="0" applyNumberFormat="1" applyFont="1" applyFill="1" applyAlignment="1">
      <alignment/>
    </xf>
    <xf numFmtId="0" fontId="12" fillId="0" borderId="0" xfId="0" applyFont="1" applyFill="1" applyAlignment="1">
      <alignment/>
    </xf>
    <xf numFmtId="1" fontId="12" fillId="0" borderId="0" xfId="0" applyNumberFormat="1" applyFont="1" applyFill="1" applyAlignment="1">
      <alignment/>
    </xf>
    <xf numFmtId="1" fontId="23" fillId="0" borderId="0" xfId="0" applyNumberFormat="1" applyFont="1" applyFill="1" applyAlignment="1">
      <alignment vertical="center"/>
    </xf>
    <xf numFmtId="0" fontId="23" fillId="0" borderId="0" xfId="0" applyFont="1" applyFill="1" applyAlignment="1">
      <alignment vertical="center"/>
    </xf>
    <xf numFmtId="1" fontId="36" fillId="0" borderId="0" xfId="0" applyNumberFormat="1" applyFont="1" applyFill="1" applyAlignment="1">
      <alignment/>
    </xf>
    <xf numFmtId="0" fontId="36" fillId="0" borderId="0" xfId="0" applyFont="1" applyFill="1" applyAlignment="1">
      <alignment/>
    </xf>
    <xf numFmtId="1" fontId="25" fillId="2" borderId="0" xfId="0" applyNumberFormat="1" applyFont="1" applyFill="1" applyAlignment="1">
      <alignment/>
    </xf>
    <xf numFmtId="1" fontId="15" fillId="0" borderId="0" xfId="0" applyNumberFormat="1" applyFont="1" applyFill="1" applyAlignment="1">
      <alignment/>
    </xf>
    <xf numFmtId="1" fontId="40" fillId="0" borderId="0" xfId="0" applyNumberFormat="1" applyFont="1" applyFill="1" applyAlignment="1">
      <alignment/>
    </xf>
    <xf numFmtId="0" fontId="40" fillId="0" borderId="0" xfId="0" applyFont="1" applyFill="1" applyAlignment="1">
      <alignment/>
    </xf>
    <xf numFmtId="1" fontId="25" fillId="0" borderId="0" xfId="0" applyNumberFormat="1" applyFont="1" applyAlignment="1">
      <alignment/>
    </xf>
    <xf numFmtId="0" fontId="25" fillId="0" borderId="0" xfId="0" applyFont="1" applyAlignment="1">
      <alignment horizontal="left" vertical="top" wrapText="1"/>
    </xf>
    <xf numFmtId="0" fontId="12" fillId="0" borderId="13" xfId="0" applyFont="1" applyBorder="1" applyAlignment="1">
      <alignment horizontal="justify" vertical="center" wrapText="1"/>
    </xf>
    <xf numFmtId="205" fontId="28" fillId="0" borderId="10" xfId="0" applyNumberFormat="1" applyFont="1" applyBorder="1" applyAlignment="1">
      <alignment horizontal="center" vertical="center" wrapText="1"/>
    </xf>
    <xf numFmtId="0" fontId="42" fillId="0" borderId="0" xfId="0" applyFont="1" applyFill="1" applyAlignment="1" applyProtection="1">
      <alignment horizontal="left" vertical="top" wrapText="1"/>
      <protection locked="0"/>
    </xf>
    <xf numFmtId="0" fontId="24" fillId="0" borderId="0" xfId="0" applyFont="1" applyAlignment="1">
      <alignment/>
    </xf>
    <xf numFmtId="0" fontId="24" fillId="0" borderId="0" xfId="0" applyFont="1" applyAlignment="1">
      <alignment horizontal="right"/>
    </xf>
    <xf numFmtId="180" fontId="24" fillId="0" borderId="0" xfId="0" applyNumberFormat="1" applyFont="1" applyAlignment="1">
      <alignment/>
    </xf>
    <xf numFmtId="0" fontId="7"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22" fillId="0" borderId="5" xfId="0" applyNumberFormat="1" applyFont="1" applyFill="1" applyBorder="1" applyAlignment="1" applyProtection="1">
      <alignment horizontal="left" vertical="top"/>
      <protection/>
    </xf>
    <xf numFmtId="0" fontId="22" fillId="0" borderId="5" xfId="0" applyNumberFormat="1" applyFont="1" applyFill="1" applyBorder="1" applyAlignment="1" applyProtection="1">
      <alignment vertical="top" wrapText="1"/>
      <protection/>
    </xf>
    <xf numFmtId="191" fontId="22" fillId="0" borderId="5" xfId="0" applyNumberFormat="1" applyFont="1" applyFill="1" applyBorder="1" applyAlignment="1" applyProtection="1">
      <alignment horizontal="right" vertical="top"/>
      <protection/>
    </xf>
    <xf numFmtId="191" fontId="44" fillId="0" borderId="5" xfId="0" applyNumberFormat="1" applyFont="1" applyBorder="1" applyAlignment="1">
      <alignment vertical="top" wrapText="1"/>
    </xf>
    <xf numFmtId="0" fontId="13" fillId="0" borderId="5" xfId="0" applyNumberFormat="1" applyFont="1" applyFill="1" applyBorder="1" applyAlignment="1" applyProtection="1">
      <alignment vertical="top"/>
      <protection/>
    </xf>
    <xf numFmtId="0" fontId="24" fillId="0" borderId="0" xfId="0" applyNumberFormat="1" applyFont="1" applyFill="1" applyAlignment="1" applyProtection="1">
      <alignment vertical="top"/>
      <protection/>
    </xf>
    <xf numFmtId="0" fontId="31" fillId="0" borderId="0" xfId="0" applyFill="1" applyAlignment="1">
      <alignment vertical="top"/>
    </xf>
    <xf numFmtId="49" fontId="25" fillId="0" borderId="16" xfId="0" applyNumberFormat="1" applyFont="1" applyBorder="1" applyAlignment="1" applyProtection="1">
      <alignment horizontal="center" vertical="center" wrapText="1"/>
      <protection locked="0"/>
    </xf>
    <xf numFmtId="0" fontId="34" fillId="0" borderId="2" xfId="0" applyFont="1" applyBorder="1" applyAlignment="1">
      <alignment horizontal="center" vertical="center" wrapText="1"/>
    </xf>
    <xf numFmtId="3" fontId="12" fillId="0" borderId="5" xfId="0" applyNumberFormat="1" applyFont="1" applyBorder="1" applyAlignment="1">
      <alignment horizontal="right" vertical="top" wrapText="1"/>
    </xf>
    <xf numFmtId="0" fontId="27" fillId="0" borderId="17" xfId="20" applyFont="1" applyBorder="1" applyAlignment="1">
      <alignment horizontal="center" vertical="center" wrapText="1"/>
      <protection/>
    </xf>
    <xf numFmtId="0" fontId="27" fillId="0" borderId="18" xfId="20" applyFont="1" applyBorder="1" applyAlignment="1">
      <alignment horizontal="center" vertical="center" wrapText="1"/>
      <protection/>
    </xf>
    <xf numFmtId="0" fontId="27" fillId="0" borderId="19" xfId="20" applyFont="1" applyBorder="1" applyAlignment="1">
      <alignment horizontal="center" vertical="center" wrapText="1"/>
      <protection/>
    </xf>
    <xf numFmtId="49" fontId="12" fillId="0" borderId="20" xfId="0" applyNumberFormat="1" applyFont="1" applyBorder="1" applyAlignment="1">
      <alignment horizontal="center" vertical="center"/>
    </xf>
    <xf numFmtId="3" fontId="18" fillId="0" borderId="21" xfId="0" applyNumberFormat="1" applyFont="1" applyBorder="1" applyAlignment="1">
      <alignment horizontal="right"/>
    </xf>
    <xf numFmtId="210" fontId="12" fillId="0" borderId="8" xfId="0" applyNumberFormat="1" applyFont="1" applyBorder="1" applyAlignment="1">
      <alignment vertical="center"/>
    </xf>
    <xf numFmtId="0" fontId="29" fillId="0" borderId="22" xfId="0" applyFont="1" applyBorder="1" applyAlignment="1">
      <alignment horizontal="center" vertical="center" wrapText="1"/>
    </xf>
    <xf numFmtId="0" fontId="29" fillId="0" borderId="5" xfId="19" applyNumberFormat="1" applyFont="1" applyFill="1" applyBorder="1" applyAlignment="1" applyProtection="1">
      <alignment horizontal="center" vertical="center" wrapText="1"/>
      <protection/>
    </xf>
    <xf numFmtId="0" fontId="38" fillId="0" borderId="0" xfId="0" applyFont="1" applyFill="1" applyAlignment="1">
      <alignment/>
    </xf>
    <xf numFmtId="49" fontId="28" fillId="0" borderId="23" xfId="0" applyNumberFormat="1" applyFont="1" applyBorder="1" applyAlignment="1">
      <alignment horizontal="center" vertical="center" wrapText="1"/>
    </xf>
    <xf numFmtId="0" fontId="30" fillId="0" borderId="24" xfId="0" applyFont="1" applyFill="1" applyBorder="1" applyAlignment="1" applyProtection="1">
      <alignment horizontal="center" vertical="center" wrapText="1"/>
      <protection locked="0"/>
    </xf>
    <xf numFmtId="0" fontId="24" fillId="0" borderId="0" xfId="0" applyFont="1" applyFill="1" applyAlignment="1" applyProtection="1">
      <alignment/>
      <protection locked="0"/>
    </xf>
    <xf numFmtId="0" fontId="39" fillId="0" borderId="25" xfId="0" applyFont="1" applyFill="1" applyBorder="1" applyAlignment="1" applyProtection="1">
      <alignment/>
      <protection locked="0"/>
    </xf>
    <xf numFmtId="0" fontId="28" fillId="0" borderId="11" xfId="20" applyFont="1" applyBorder="1" applyAlignment="1">
      <alignment horizontal="left" vertical="center" wrapText="1"/>
      <protection/>
    </xf>
    <xf numFmtId="3" fontId="8" fillId="0" borderId="5" xfId="0" applyNumberFormat="1" applyFont="1" applyFill="1" applyBorder="1" applyAlignment="1">
      <alignment horizontal="right"/>
    </xf>
    <xf numFmtId="0" fontId="45" fillId="0" borderId="0" xfId="0" applyFont="1" applyFill="1" applyAlignment="1" applyProtection="1">
      <alignment horizontal="right" vertical="top" wrapText="1"/>
      <protection locked="0"/>
    </xf>
    <xf numFmtId="0" fontId="45" fillId="0" borderId="0" xfId="0" applyFont="1" applyFill="1" applyAlignment="1" applyProtection="1">
      <alignment vertical="top" wrapText="1"/>
      <protection locked="0"/>
    </xf>
    <xf numFmtId="3" fontId="24" fillId="0" borderId="0" xfId="0" applyNumberFormat="1" applyFont="1" applyFill="1" applyAlignment="1" applyProtection="1">
      <alignment/>
      <protection locked="0"/>
    </xf>
    <xf numFmtId="49" fontId="29" fillId="0" borderId="1" xfId="0" applyNumberFormat="1" applyFont="1" applyFill="1" applyBorder="1" applyAlignment="1" applyProtection="1">
      <alignment horizontal="center"/>
      <protection locked="0"/>
    </xf>
    <xf numFmtId="49" fontId="29" fillId="0" borderId="0" xfId="0" applyNumberFormat="1" applyFont="1" applyFill="1" applyAlignment="1" applyProtection="1">
      <alignment horizontal="center"/>
      <protection locked="0"/>
    </xf>
    <xf numFmtId="0" fontId="29" fillId="0" borderId="0" xfId="0" applyFont="1" applyFill="1" applyAlignment="1" applyProtection="1">
      <alignment horizontal="center"/>
      <protection locked="0"/>
    </xf>
    <xf numFmtId="49" fontId="18" fillId="0" borderId="5" xfId="0" applyNumberFormat="1" applyFont="1" applyFill="1" applyBorder="1" applyAlignment="1" applyProtection="1">
      <alignment horizontal="left" vertical="top" wrapText="1"/>
      <protection/>
    </xf>
    <xf numFmtId="49" fontId="18" fillId="0" borderId="5" xfId="0" applyNumberFormat="1" applyFont="1" applyFill="1" applyBorder="1" applyAlignment="1" applyProtection="1">
      <alignment horizontal="center" vertical="top"/>
      <protection/>
    </xf>
    <xf numFmtId="0" fontId="18" fillId="0" borderId="5" xfId="0" applyNumberFormat="1" applyFont="1" applyFill="1" applyBorder="1" applyAlignment="1" applyProtection="1">
      <alignment horizontal="justify" vertical="top"/>
      <protection/>
    </xf>
    <xf numFmtId="3" fontId="12" fillId="0" borderId="5" xfId="0" applyNumberFormat="1" applyFont="1" applyBorder="1" applyAlignment="1">
      <alignment horizontal="right" wrapText="1"/>
    </xf>
    <xf numFmtId="49" fontId="13" fillId="0" borderId="5" xfId="0" applyNumberFormat="1" applyFont="1" applyFill="1" applyBorder="1" applyAlignment="1" applyProtection="1">
      <alignment horizontal="left" vertical="top" wrapText="1"/>
      <protection/>
    </xf>
    <xf numFmtId="49" fontId="8" fillId="0" borderId="5" xfId="0" applyNumberFormat="1" applyFont="1" applyFill="1" applyBorder="1" applyAlignment="1">
      <alignment horizontal="center" vertical="center"/>
    </xf>
    <xf numFmtId="49" fontId="19" fillId="0" borderId="5" xfId="0" applyNumberFormat="1" applyFont="1" applyFill="1" applyBorder="1" applyAlignment="1" applyProtection="1">
      <alignment horizontal="left" vertical="top" wrapText="1"/>
      <protection/>
    </xf>
    <xf numFmtId="3" fontId="18" fillId="0" borderId="26" xfId="0" applyNumberFormat="1" applyFont="1" applyBorder="1" applyAlignment="1">
      <alignment horizontal="right"/>
    </xf>
    <xf numFmtId="0" fontId="18" fillId="0" borderId="6" xfId="0" applyNumberFormat="1" applyFont="1" applyFill="1" applyBorder="1" applyAlignment="1" applyProtection="1">
      <alignment horizontal="center" vertical="top" wrapText="1"/>
      <protection/>
    </xf>
    <xf numFmtId="3" fontId="18" fillId="0" borderId="27" xfId="0" applyNumberFormat="1" applyFont="1" applyBorder="1" applyAlignment="1">
      <alignment horizontal="right"/>
    </xf>
    <xf numFmtId="3" fontId="18" fillId="0" borderId="5" xfId="0" applyNumberFormat="1" applyFont="1" applyBorder="1" applyAlignment="1">
      <alignment horizontal="right"/>
    </xf>
    <xf numFmtId="3" fontId="12" fillId="0" borderId="28" xfId="0" applyNumberFormat="1" applyFont="1" applyFill="1" applyBorder="1" applyAlignment="1">
      <alignment horizontal="right" vertical="center"/>
    </xf>
    <xf numFmtId="3" fontId="12" fillId="0" borderId="29" xfId="0" applyNumberFormat="1" applyFont="1" applyFill="1" applyBorder="1" applyAlignment="1">
      <alignment horizontal="right" vertical="center"/>
    </xf>
    <xf numFmtId="3" fontId="12" fillId="0" borderId="18" xfId="0" applyNumberFormat="1" applyFont="1" applyFill="1" applyBorder="1" applyAlignment="1">
      <alignment horizontal="right" vertical="center"/>
    </xf>
    <xf numFmtId="0" fontId="18" fillId="3" borderId="9" xfId="0" applyNumberFormat="1" applyFont="1" applyFill="1" applyBorder="1" applyAlignment="1" applyProtection="1">
      <alignment horizontal="center" vertical="top" wrapText="1"/>
      <protection/>
    </xf>
    <xf numFmtId="0" fontId="18" fillId="3" borderId="9" xfId="0" applyNumberFormat="1" applyFont="1" applyFill="1" applyBorder="1" applyAlignment="1" applyProtection="1">
      <alignment horizontal="left" vertical="top"/>
      <protection/>
    </xf>
    <xf numFmtId="0" fontId="18" fillId="3" borderId="9" xfId="0" applyNumberFormat="1" applyFont="1" applyFill="1" applyBorder="1" applyAlignment="1" applyProtection="1">
      <alignment horizontal="left" vertical="top" wrapText="1"/>
      <protection/>
    </xf>
    <xf numFmtId="0" fontId="18" fillId="3" borderId="5" xfId="0" applyNumberFormat="1" applyFont="1" applyFill="1" applyBorder="1" applyAlignment="1" applyProtection="1">
      <alignment horizontal="center" vertical="top" wrapText="1"/>
      <protection/>
    </xf>
    <xf numFmtId="0" fontId="18" fillId="3" borderId="5" xfId="0" applyNumberFormat="1" applyFont="1" applyFill="1" applyBorder="1" applyAlignment="1" applyProtection="1">
      <alignment horizontal="left" vertical="top" wrapText="1"/>
      <protection/>
    </xf>
    <xf numFmtId="0" fontId="18" fillId="0" borderId="9" xfId="0" applyNumberFormat="1" applyFont="1" applyFill="1" applyBorder="1" applyAlignment="1" applyProtection="1">
      <alignment horizontal="center" vertical="top" wrapText="1"/>
      <protection/>
    </xf>
    <xf numFmtId="49" fontId="12" fillId="0" borderId="5" xfId="0" applyNumberFormat="1" applyFont="1" applyFill="1" applyBorder="1" applyAlignment="1">
      <alignment horizontal="center" vertical="center"/>
    </xf>
    <xf numFmtId="3" fontId="12" fillId="0" borderId="28" xfId="0" applyNumberFormat="1" applyFont="1" applyFill="1" applyBorder="1" applyAlignment="1">
      <alignment horizontal="right" vertical="center" wrapText="1"/>
    </xf>
    <xf numFmtId="1" fontId="18" fillId="0" borderId="5" xfId="0" applyNumberFormat="1" applyFont="1" applyBorder="1" applyAlignment="1">
      <alignment/>
    </xf>
    <xf numFmtId="0" fontId="51" fillId="0" borderId="6" xfId="0" applyNumberFormat="1" applyFont="1" applyFill="1" applyBorder="1" applyAlignment="1" applyProtection="1">
      <alignment horizontal="left" vertical="top"/>
      <protection/>
    </xf>
    <xf numFmtId="0" fontId="51" fillId="0" borderId="5" xfId="0" applyNumberFormat="1" applyFont="1" applyFill="1" applyBorder="1" applyAlignment="1" applyProtection="1">
      <alignment horizontal="left" vertical="top"/>
      <protection/>
    </xf>
    <xf numFmtId="0" fontId="29" fillId="0" borderId="0" xfId="0" applyFont="1" applyAlignment="1">
      <alignment vertical="center" wrapText="1"/>
    </xf>
    <xf numFmtId="0" fontId="37" fillId="0" borderId="5"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protection/>
    </xf>
    <xf numFmtId="0" fontId="52" fillId="0" borderId="0" xfId="0" applyNumberFormat="1" applyFont="1" applyFill="1" applyBorder="1" applyAlignment="1" applyProtection="1">
      <alignment vertical="center"/>
      <protection/>
    </xf>
    <xf numFmtId="0" fontId="52" fillId="0" borderId="0" xfId="0" applyNumberFormat="1" applyFont="1" applyFill="1" applyBorder="1" applyAlignment="1" applyProtection="1">
      <alignment vertical="center"/>
      <protection/>
    </xf>
    <xf numFmtId="0" fontId="29" fillId="0" borderId="9" xfId="0" applyNumberFormat="1" applyFont="1" applyFill="1" applyBorder="1" applyAlignment="1" applyProtection="1">
      <alignment horizontal="center" vertical="center" wrapText="1"/>
      <protection/>
    </xf>
    <xf numFmtId="0" fontId="33" fillId="0" borderId="30"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left" vertical="center" wrapText="1"/>
      <protection/>
    </xf>
    <xf numFmtId="3" fontId="29" fillId="0" borderId="22" xfId="0" applyNumberFormat="1" applyFont="1" applyFill="1" applyBorder="1" applyAlignment="1" applyProtection="1">
      <alignment horizontal="right" vertical="center" wrapText="1"/>
      <protection/>
    </xf>
    <xf numFmtId="191" fontId="53" fillId="0" borderId="22" xfId="0" applyNumberFormat="1" applyFont="1" applyBorder="1" applyAlignment="1">
      <alignment vertical="center" wrapText="1"/>
    </xf>
    <xf numFmtId="191" fontId="53" fillId="0" borderId="3" xfId="0" applyNumberFormat="1" applyFont="1" applyBorder="1" applyAlignment="1">
      <alignment vertical="center" wrapText="1"/>
    </xf>
    <xf numFmtId="0" fontId="28" fillId="0" borderId="0" xfId="0" applyNumberFormat="1" applyFont="1" applyFill="1" applyAlignment="1" applyProtection="1">
      <alignment vertical="center" wrapText="1"/>
      <protection/>
    </xf>
    <xf numFmtId="0" fontId="13" fillId="0" borderId="31"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vertical="center" wrapText="1"/>
      <protection/>
    </xf>
    <xf numFmtId="3" fontId="22" fillId="0" borderId="6" xfId="0" applyNumberFormat="1" applyFont="1" applyFill="1" applyBorder="1" applyAlignment="1" applyProtection="1">
      <alignment horizontal="right" vertical="center" wrapText="1"/>
      <protection/>
    </xf>
    <xf numFmtId="3" fontId="22" fillId="0" borderId="32"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wrapText="1"/>
      <protection/>
    </xf>
    <xf numFmtId="0" fontId="13" fillId="0" borderId="8" xfId="0" applyNumberFormat="1" applyFont="1" applyFill="1" applyBorder="1" applyAlignment="1" applyProtection="1">
      <alignment horizontal="center" vertical="center" wrapText="1"/>
      <protection/>
    </xf>
    <xf numFmtId="0" fontId="13" fillId="0" borderId="5" xfId="0" applyFont="1" applyBorder="1" applyAlignment="1">
      <alignment horizontal="left" vertical="center" wrapText="1"/>
    </xf>
    <xf numFmtId="3" fontId="22" fillId="0" borderId="5" xfId="0" applyNumberFormat="1" applyFont="1" applyFill="1" applyBorder="1" applyAlignment="1" applyProtection="1">
      <alignment horizontal="right" vertical="center" wrapText="1"/>
      <protection/>
    </xf>
    <xf numFmtId="3" fontId="13" fillId="0" borderId="5" xfId="0" applyNumberFormat="1" applyFont="1" applyFill="1" applyBorder="1" applyAlignment="1" applyProtection="1">
      <alignment horizontal="right" vertical="center" wrapText="1"/>
      <protection/>
    </xf>
    <xf numFmtId="191" fontId="49" fillId="0" borderId="5" xfId="0" applyNumberFormat="1" applyFont="1" applyBorder="1" applyAlignment="1">
      <alignment vertical="center" wrapText="1"/>
    </xf>
    <xf numFmtId="191" fontId="49" fillId="0" borderId="10" xfId="0" applyNumberFormat="1" applyFont="1" applyBorder="1" applyAlignment="1">
      <alignment vertical="center" wrapText="1"/>
    </xf>
    <xf numFmtId="0" fontId="13" fillId="0" borderId="5" xfId="0" applyNumberFormat="1" applyFont="1" applyFill="1" applyBorder="1" applyAlignment="1" applyProtection="1">
      <alignment vertical="center" wrapText="1"/>
      <protection/>
    </xf>
    <xf numFmtId="191" fontId="13" fillId="0" borderId="5" xfId="0" applyNumberFormat="1" applyFont="1" applyFill="1" applyBorder="1" applyAlignment="1" applyProtection="1">
      <alignment horizontal="right" vertical="center" wrapText="1"/>
      <protection/>
    </xf>
    <xf numFmtId="191" fontId="13" fillId="0" borderId="10"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vertical="center" wrapText="1"/>
      <protection/>
    </xf>
    <xf numFmtId="3" fontId="28" fillId="0" borderId="3" xfId="0" applyNumberFormat="1" applyFont="1" applyFill="1" applyBorder="1" applyAlignment="1" applyProtection="1">
      <alignment horizontal="right" vertical="center" wrapText="1"/>
      <protection/>
    </xf>
    <xf numFmtId="0" fontId="28" fillId="0" borderId="0" xfId="0" applyNumberFormat="1" applyFont="1" applyFill="1" applyAlignment="1" applyProtection="1">
      <alignment wrapText="1"/>
      <protection/>
    </xf>
    <xf numFmtId="191" fontId="49" fillId="0" borderId="6" xfId="0" applyNumberFormat="1" applyFont="1" applyBorder="1" applyAlignment="1">
      <alignment vertical="center" wrapText="1"/>
    </xf>
    <xf numFmtId="191" fontId="49" fillId="0" borderId="32" xfId="0" applyNumberFormat="1" applyFont="1" applyBorder="1" applyAlignment="1">
      <alignment vertical="center" wrapText="1"/>
    </xf>
    <xf numFmtId="0" fontId="13" fillId="0" borderId="5" xfId="0" applyFont="1" applyBorder="1" applyAlignment="1">
      <alignment wrapText="1"/>
    </xf>
    <xf numFmtId="0" fontId="24" fillId="0" borderId="0" xfId="0" applyNumberFormat="1" applyFont="1" applyFill="1" applyAlignment="1" applyProtection="1">
      <alignment wrapText="1"/>
      <protection/>
    </xf>
    <xf numFmtId="0" fontId="13" fillId="0" borderId="2" xfId="0" applyNumberFormat="1" applyFont="1" applyFill="1" applyBorder="1" applyAlignment="1" applyProtection="1">
      <alignment horizontal="center" vertical="center" wrapText="1"/>
      <protection/>
    </xf>
    <xf numFmtId="0" fontId="15" fillId="0" borderId="22" xfId="0" applyFont="1" applyFill="1" applyBorder="1" applyAlignment="1">
      <alignment vertical="center" wrapText="1"/>
    </xf>
    <xf numFmtId="3" fontId="29" fillId="0" borderId="3" xfId="0" applyNumberFormat="1" applyFont="1" applyFill="1" applyBorder="1" applyAlignment="1" applyProtection="1">
      <alignment horizontal="right" vertical="center" wrapText="1"/>
      <protection/>
    </xf>
    <xf numFmtId="3" fontId="55" fillId="0" borderId="22" xfId="0" applyNumberFormat="1" applyFont="1" applyBorder="1" applyAlignment="1">
      <alignment vertical="center" wrapText="1"/>
    </xf>
    <xf numFmtId="191" fontId="55" fillId="0" borderId="3" xfId="0" applyNumberFormat="1" applyFont="1" applyBorder="1" applyAlignment="1">
      <alignment vertical="center" wrapText="1"/>
    </xf>
    <xf numFmtId="0" fontId="27" fillId="0" borderId="5" xfId="0" applyNumberFormat="1" applyFont="1" applyFill="1" applyBorder="1" applyAlignment="1" applyProtection="1">
      <alignment vertical="center" wrapText="1"/>
      <protection/>
    </xf>
    <xf numFmtId="0" fontId="27" fillId="0" borderId="5" xfId="0" applyNumberFormat="1" applyFont="1" applyBorder="1" applyAlignment="1">
      <alignment vertical="center" wrapText="1"/>
    </xf>
    <xf numFmtId="0" fontId="18" fillId="0" borderId="0" xfId="0" applyFont="1" applyFill="1" applyAlignment="1">
      <alignment/>
    </xf>
    <xf numFmtId="0" fontId="19" fillId="0" borderId="0" xfId="0" applyFont="1" applyFill="1" applyAlignment="1">
      <alignment/>
    </xf>
    <xf numFmtId="0" fontId="29" fillId="0" borderId="0" xfId="0" applyFont="1" applyFill="1" applyAlignment="1">
      <alignment/>
    </xf>
    <xf numFmtId="0" fontId="50" fillId="0" borderId="0" xfId="0" applyFont="1" applyFill="1" applyAlignment="1">
      <alignment/>
    </xf>
    <xf numFmtId="0" fontId="28" fillId="0" borderId="0" xfId="0" applyFont="1" applyFill="1" applyAlignment="1">
      <alignment/>
    </xf>
    <xf numFmtId="0" fontId="19" fillId="0" borderId="0" xfId="0" applyNumberFormat="1" applyFont="1" applyFill="1" applyBorder="1" applyAlignment="1" applyProtection="1">
      <alignment horizontal="left" vertical="top"/>
      <protection/>
    </xf>
    <xf numFmtId="1" fontId="18" fillId="0" borderId="0" xfId="0" applyNumberFormat="1" applyFont="1" applyBorder="1" applyAlignment="1">
      <alignment/>
    </xf>
    <xf numFmtId="0" fontId="19" fillId="4" borderId="5" xfId="0" applyNumberFormat="1" applyFont="1" applyFill="1" applyBorder="1" applyAlignment="1" applyProtection="1">
      <alignment horizontal="left" vertical="top"/>
      <protection/>
    </xf>
    <xf numFmtId="1" fontId="19" fillId="4" borderId="5" xfId="0" applyNumberFormat="1" applyFont="1" applyFill="1" applyBorder="1" applyAlignment="1">
      <alignment/>
    </xf>
    <xf numFmtId="0" fontId="29" fillId="4" borderId="5" xfId="0" applyFont="1" applyFill="1" applyBorder="1" applyAlignment="1">
      <alignment horizontal="center" vertical="center"/>
    </xf>
    <xf numFmtId="210" fontId="12" fillId="0" borderId="5" xfId="0" applyNumberFormat="1" applyFont="1" applyBorder="1" applyAlignment="1">
      <alignment vertical="center"/>
    </xf>
    <xf numFmtId="0" fontId="15" fillId="4" borderId="25" xfId="0" applyFont="1" applyFill="1" applyBorder="1" applyAlignment="1">
      <alignment horizontal="center" vertical="center" wrapText="1"/>
    </xf>
    <xf numFmtId="0" fontId="15" fillId="4" borderId="25" xfId="0" applyFont="1" applyFill="1" applyBorder="1" applyAlignment="1">
      <alignment horizontal="centerContinuous" vertical="center" wrapText="1"/>
    </xf>
    <xf numFmtId="3" fontId="19" fillId="4" borderId="2" xfId="0" applyNumberFormat="1" applyFont="1" applyFill="1" applyBorder="1" applyAlignment="1">
      <alignment horizontal="right" vertical="center" wrapText="1"/>
    </xf>
    <xf numFmtId="3" fontId="19" fillId="4" borderId="33" xfId="0" applyNumberFormat="1" applyFont="1" applyFill="1" applyBorder="1" applyAlignment="1">
      <alignment horizontal="right" vertical="center" wrapText="1"/>
    </xf>
    <xf numFmtId="49" fontId="15" fillId="4" borderId="1" xfId="0" applyNumberFormat="1" applyFont="1" applyFill="1" applyBorder="1" applyAlignment="1">
      <alignment horizontal="center" vertical="center"/>
    </xf>
    <xf numFmtId="49" fontId="15" fillId="4" borderId="34" xfId="0" applyNumberFormat="1" applyFont="1" applyFill="1" applyBorder="1" applyAlignment="1">
      <alignment horizontal="center" vertical="center"/>
    </xf>
    <xf numFmtId="3" fontId="8" fillId="4" borderId="2" xfId="0" applyNumberFormat="1" applyFont="1" applyFill="1" applyBorder="1" applyAlignment="1">
      <alignment horizontal="right" vertical="center"/>
    </xf>
    <xf numFmtId="49" fontId="8" fillId="4" borderId="35" xfId="0" applyNumberFormat="1" applyFont="1" applyFill="1" applyBorder="1" applyAlignment="1">
      <alignment horizontal="center" vertical="center"/>
    </xf>
    <xf numFmtId="0" fontId="15" fillId="4" borderId="12" xfId="0" applyFont="1" applyFill="1" applyBorder="1" applyAlignment="1">
      <alignment horizontal="center" vertical="center" wrapText="1"/>
    </xf>
    <xf numFmtId="3" fontId="8" fillId="4" borderId="31" xfId="0" applyNumberFormat="1" applyFont="1" applyFill="1" applyBorder="1" applyAlignment="1">
      <alignment horizontal="right" vertical="center"/>
    </xf>
    <xf numFmtId="49" fontId="15" fillId="4" borderId="25"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25" xfId="0" applyFont="1" applyFill="1" applyBorder="1" applyAlignment="1">
      <alignment horizontal="center" vertical="center" wrapText="1"/>
    </xf>
    <xf numFmtId="3" fontId="15" fillId="4" borderId="2" xfId="0" applyNumberFormat="1" applyFont="1" applyFill="1" applyBorder="1" applyAlignment="1">
      <alignment horizontal="right" vertical="center"/>
    </xf>
    <xf numFmtId="0" fontId="29" fillId="4" borderId="36" xfId="0" applyFont="1" applyFill="1" applyBorder="1" applyAlignment="1">
      <alignment horizontal="center" vertical="center" wrapText="1"/>
    </xf>
    <xf numFmtId="0" fontId="29" fillId="4" borderId="1" xfId="0" applyFont="1" applyFill="1" applyBorder="1" applyAlignment="1">
      <alignment horizontal="center" vertical="center" wrapText="1"/>
    </xf>
    <xf numFmtId="205" fontId="29" fillId="4" borderId="2" xfId="0" applyNumberFormat="1" applyFont="1" applyFill="1" applyBorder="1" applyAlignment="1">
      <alignment horizontal="center" vertical="center" wrapText="1"/>
    </xf>
    <xf numFmtId="205" fontId="29" fillId="4" borderId="22" xfId="0" applyNumberFormat="1" applyFont="1" applyFill="1" applyBorder="1" applyAlignment="1">
      <alignment horizontal="center" vertical="center" wrapText="1"/>
    </xf>
    <xf numFmtId="205" fontId="29" fillId="4" borderId="3" xfId="0" applyNumberFormat="1"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7" xfId="0" applyFont="1" applyFill="1" applyBorder="1" applyAlignment="1">
      <alignment horizontal="center" vertical="center" wrapText="1"/>
    </xf>
    <xf numFmtId="205" fontId="19" fillId="4" borderId="2" xfId="0" applyNumberFormat="1" applyFont="1" applyFill="1" applyBorder="1" applyAlignment="1">
      <alignment horizontal="center" vertical="center" wrapText="1"/>
    </xf>
    <xf numFmtId="205" fontId="35" fillId="4" borderId="22" xfId="0" applyNumberFormat="1" applyFont="1" applyFill="1" applyBorder="1" applyAlignment="1">
      <alignment vertical="center" wrapText="1"/>
    </xf>
    <xf numFmtId="205" fontId="19" fillId="4" borderId="3" xfId="0" applyNumberFormat="1" applyFont="1" applyFill="1" applyBorder="1" applyAlignment="1">
      <alignment horizontal="center" vertical="center" wrapText="1"/>
    </xf>
    <xf numFmtId="49" fontId="39" fillId="4" borderId="25" xfId="0" applyNumberFormat="1" applyFont="1" applyFill="1" applyBorder="1" applyAlignment="1">
      <alignment horizontal="center" vertical="center"/>
    </xf>
    <xf numFmtId="49" fontId="39" fillId="4" borderId="25" xfId="0" applyNumberFormat="1" applyFont="1" applyFill="1" applyBorder="1" applyAlignment="1">
      <alignment horizontal="center" vertical="center" wrapText="1"/>
    </xf>
    <xf numFmtId="3" fontId="19" fillId="4" borderId="2" xfId="0" applyNumberFormat="1" applyFont="1" applyFill="1" applyBorder="1" applyAlignment="1" applyProtection="1">
      <alignment/>
      <protection/>
    </xf>
    <xf numFmtId="3" fontId="19" fillId="4" borderId="22" xfId="0" applyNumberFormat="1" applyFont="1" applyFill="1" applyBorder="1" applyAlignment="1" applyProtection="1">
      <alignment/>
      <protection locked="0"/>
    </xf>
    <xf numFmtId="3" fontId="19" fillId="4" borderId="3" xfId="0" applyNumberFormat="1" applyFont="1" applyFill="1" applyBorder="1" applyAlignment="1" applyProtection="1">
      <alignment/>
      <protection locked="0"/>
    </xf>
    <xf numFmtId="3" fontId="19" fillId="4" borderId="2" xfId="0" applyNumberFormat="1" applyFont="1" applyFill="1" applyBorder="1" applyAlignment="1" applyProtection="1">
      <alignment/>
      <protection locked="0"/>
    </xf>
    <xf numFmtId="3" fontId="19" fillId="4" borderId="36" xfId="0" applyNumberFormat="1" applyFont="1" applyFill="1" applyBorder="1" applyAlignment="1" applyProtection="1">
      <alignment/>
      <protection locked="0"/>
    </xf>
    <xf numFmtId="0" fontId="21" fillId="4" borderId="5" xfId="19" applyNumberFormat="1" applyFont="1" applyFill="1" applyBorder="1" applyAlignment="1" applyProtection="1">
      <alignment horizontal="left" vertical="center"/>
      <protection/>
    </xf>
    <xf numFmtId="0" fontId="22" fillId="4" borderId="5" xfId="19" applyNumberFormat="1" applyFont="1" applyFill="1" applyBorder="1" applyAlignment="1" applyProtection="1">
      <alignment horizontal="center" vertical="center" wrapText="1"/>
      <protection/>
    </xf>
    <xf numFmtId="3" fontId="30" fillId="4" borderId="5" xfId="19" applyNumberFormat="1" applyFont="1" applyFill="1" applyBorder="1" applyAlignment="1" applyProtection="1">
      <alignment horizontal="center" vertical="center"/>
      <protection/>
    </xf>
    <xf numFmtId="0" fontId="24" fillId="4" borderId="38" xfId="0" applyNumberFormat="1" applyFont="1" applyFill="1" applyBorder="1" applyAlignment="1" applyProtection="1">
      <alignment horizontal="center" vertical="center" wrapText="1"/>
      <protection/>
    </xf>
    <xf numFmtId="0" fontId="39" fillId="4" borderId="24" xfId="0" applyFont="1" applyFill="1" applyBorder="1" applyAlignment="1">
      <alignment vertical="center" wrapText="1"/>
    </xf>
    <xf numFmtId="3" fontId="29" fillId="4" borderId="24" xfId="0" applyNumberFormat="1" applyFont="1" applyFill="1" applyBorder="1" applyAlignment="1" applyProtection="1">
      <alignment horizontal="right" vertical="center" wrapText="1"/>
      <protection/>
    </xf>
    <xf numFmtId="191" fontId="54" fillId="4" borderId="39" xfId="0" applyNumberFormat="1" applyFont="1" applyFill="1" applyBorder="1" applyAlignment="1">
      <alignment vertical="center" wrapText="1"/>
    </xf>
    <xf numFmtId="49" fontId="39" fillId="4" borderId="17" xfId="0" applyNumberFormat="1" applyFont="1" applyFill="1" applyBorder="1" applyAlignment="1">
      <alignment horizontal="center" vertical="center" wrapText="1"/>
    </xf>
    <xf numFmtId="49" fontId="28" fillId="0" borderId="40" xfId="0" applyNumberFormat="1" applyFont="1" applyFill="1" applyBorder="1" applyAlignment="1">
      <alignment horizontal="center" vertical="center"/>
    </xf>
    <xf numFmtId="49" fontId="28" fillId="0" borderId="40" xfId="0" applyNumberFormat="1" applyFont="1" applyFill="1" applyBorder="1" applyAlignment="1">
      <alignment horizontal="center" vertical="center" wrapText="1"/>
    </xf>
    <xf numFmtId="3" fontId="28" fillId="0" borderId="28" xfId="0" applyNumberFormat="1" applyFont="1" applyFill="1" applyBorder="1" applyAlignment="1" applyProtection="1">
      <alignment/>
      <protection/>
    </xf>
    <xf numFmtId="3" fontId="28" fillId="0" borderId="41" xfId="0" applyNumberFormat="1" applyFont="1" applyFill="1" applyBorder="1" applyAlignment="1" applyProtection="1">
      <alignment/>
      <protection locked="0"/>
    </xf>
    <xf numFmtId="3" fontId="28" fillId="0" borderId="29" xfId="0" applyNumberFormat="1" applyFont="1" applyFill="1" applyBorder="1" applyAlignment="1" applyProtection="1">
      <alignment/>
      <protection locked="0"/>
    </xf>
    <xf numFmtId="3" fontId="28" fillId="0" borderId="28" xfId="0" applyNumberFormat="1" applyFont="1" applyFill="1" applyBorder="1" applyAlignment="1" applyProtection="1">
      <alignment/>
      <protection locked="0"/>
    </xf>
    <xf numFmtId="3" fontId="28" fillId="0" borderId="42" xfId="0" applyNumberFormat="1" applyFont="1" applyFill="1" applyBorder="1" applyAlignment="1" applyProtection="1">
      <alignment/>
      <protection locked="0"/>
    </xf>
    <xf numFmtId="0" fontId="24" fillId="0" borderId="0" xfId="0" applyFont="1" applyAlignment="1">
      <alignment/>
    </xf>
    <xf numFmtId="0" fontId="19" fillId="0" borderId="0" xfId="0" applyFont="1" applyAlignment="1">
      <alignment wrapText="1"/>
    </xf>
    <xf numFmtId="0" fontId="29" fillId="0" borderId="0" xfId="0" applyFont="1" applyAlignment="1">
      <alignment wrapText="1"/>
    </xf>
    <xf numFmtId="0" fontId="28" fillId="0" borderId="43" xfId="0" applyFont="1" applyBorder="1" applyAlignment="1">
      <alignment horizontal="center" vertical="center" wrapText="1"/>
    </xf>
    <xf numFmtId="49" fontId="28" fillId="0" borderId="44" xfId="20" applyNumberFormat="1" applyFont="1" applyBorder="1" applyAlignment="1">
      <alignment horizontal="center" vertical="center" wrapText="1"/>
      <protection/>
    </xf>
    <xf numFmtId="0" fontId="28" fillId="0" borderId="17" xfId="0" applyFont="1" applyBorder="1" applyAlignment="1">
      <alignment horizontal="left" vertical="center" wrapText="1"/>
    </xf>
    <xf numFmtId="205" fontId="28" fillId="0" borderId="43" xfId="0" applyNumberFormat="1" applyFont="1" applyBorder="1" applyAlignment="1">
      <alignment horizontal="center" vertical="center" wrapText="1"/>
    </xf>
    <xf numFmtId="205" fontId="28" fillId="0" borderId="15" xfId="0" applyNumberFormat="1" applyFont="1" applyBorder="1" applyAlignment="1">
      <alignment horizontal="center" vertical="center" wrapText="1"/>
    </xf>
    <xf numFmtId="205" fontId="28" fillId="0" borderId="45" xfId="0" applyNumberFormat="1" applyFont="1" applyBorder="1" applyAlignment="1">
      <alignment horizontal="center" vertical="center" wrapText="1"/>
    </xf>
    <xf numFmtId="205" fontId="29" fillId="4" borderId="43" xfId="0" applyNumberFormat="1" applyFont="1" applyFill="1" applyBorder="1" applyAlignment="1">
      <alignment horizontal="center" vertical="center" wrapText="1"/>
    </xf>
    <xf numFmtId="205" fontId="29" fillId="4" borderId="15" xfId="0" applyNumberFormat="1" applyFont="1" applyFill="1" applyBorder="1" applyAlignment="1">
      <alignment horizontal="center" vertical="center" wrapText="1"/>
    </xf>
    <xf numFmtId="205" fontId="29" fillId="4" borderId="45" xfId="0" applyNumberFormat="1" applyFont="1" applyFill="1" applyBorder="1" applyAlignment="1">
      <alignment horizontal="center" vertical="center" wrapText="1"/>
    </xf>
    <xf numFmtId="49" fontId="29" fillId="4" borderId="42" xfId="0" applyNumberFormat="1" applyFont="1" applyFill="1" applyBorder="1" applyAlignment="1" applyProtection="1">
      <alignment horizontal="center" vertical="top" wrapText="1"/>
      <protection/>
    </xf>
    <xf numFmtId="0" fontId="19" fillId="0" borderId="0" xfId="0" applyFont="1" applyFill="1" applyAlignment="1">
      <alignment horizontal="left"/>
    </xf>
    <xf numFmtId="0" fontId="29" fillId="0" borderId="0" xfId="0" applyFont="1" applyAlignment="1">
      <alignment horizontal="center" vertical="center" wrapText="1"/>
    </xf>
    <xf numFmtId="0" fontId="29" fillId="4" borderId="0" xfId="20" applyFont="1" applyFill="1" applyBorder="1" applyAlignment="1">
      <alignment horizontal="center" vertical="center" wrapText="1"/>
      <protection/>
    </xf>
    <xf numFmtId="0" fontId="27" fillId="4" borderId="5" xfId="20" applyFont="1" applyFill="1" applyBorder="1" applyAlignment="1">
      <alignment horizontal="center" vertical="center" wrapText="1"/>
      <protection/>
    </xf>
    <xf numFmtId="0" fontId="29" fillId="4" borderId="28" xfId="0" applyFont="1" applyFill="1" applyBorder="1" applyAlignment="1">
      <alignment horizontal="center" vertical="center" wrapText="1"/>
    </xf>
    <xf numFmtId="49" fontId="29" fillId="4" borderId="0" xfId="20" applyNumberFormat="1" applyFont="1" applyFill="1" applyBorder="1" applyAlignment="1">
      <alignment horizontal="center" vertical="center" wrapText="1"/>
      <protection/>
    </xf>
    <xf numFmtId="0" fontId="29" fillId="4" borderId="40" xfId="0" applyFont="1" applyFill="1" applyBorder="1" applyAlignment="1">
      <alignment horizontal="left" vertical="center" wrapText="1"/>
    </xf>
    <xf numFmtId="49" fontId="29" fillId="4" borderId="2" xfId="0" applyNumberFormat="1" applyFont="1" applyFill="1" applyBorder="1" applyAlignment="1">
      <alignment horizontal="center" vertical="center" wrapText="1"/>
    </xf>
    <xf numFmtId="0" fontId="28" fillId="0" borderId="46" xfId="0" applyFont="1" applyBorder="1" applyAlignment="1">
      <alignment horizontal="left" vertical="center" wrapText="1"/>
    </xf>
    <xf numFmtId="205" fontId="28" fillId="0" borderId="38" xfId="0" applyNumberFormat="1" applyFont="1" applyBorder="1" applyAlignment="1">
      <alignment horizontal="center" vertical="center" wrapText="1"/>
    </xf>
    <xf numFmtId="205" fontId="28" fillId="0" borderId="24" xfId="0" applyNumberFormat="1" applyFont="1" applyBorder="1" applyAlignment="1">
      <alignment horizontal="center" vertical="center" wrapText="1"/>
    </xf>
    <xf numFmtId="205" fontId="28" fillId="0" borderId="39" xfId="0" applyNumberFormat="1" applyFont="1" applyBorder="1" applyAlignment="1">
      <alignment horizontal="center" vertical="center" wrapText="1"/>
    </xf>
    <xf numFmtId="49" fontId="13" fillId="0" borderId="9" xfId="0" applyNumberFormat="1" applyFont="1" applyFill="1" applyBorder="1" applyAlignment="1" applyProtection="1">
      <alignment horizontal="left" vertical="top" wrapText="1"/>
      <protection/>
    </xf>
    <xf numFmtId="0" fontId="12" fillId="0" borderId="12" xfId="0" applyFont="1" applyBorder="1" applyAlignment="1">
      <alignment horizontal="justify" vertical="center" wrapText="1"/>
    </xf>
    <xf numFmtId="3" fontId="12" fillId="0" borderId="31" xfId="0" applyNumberFormat="1" applyFont="1" applyBorder="1" applyAlignment="1">
      <alignment horizontal="right" vertical="center"/>
    </xf>
    <xf numFmtId="3" fontId="12" fillId="0" borderId="47" xfId="0" applyNumberFormat="1" applyFont="1" applyBorder="1" applyAlignment="1">
      <alignment horizontal="right" vertical="center"/>
    </xf>
    <xf numFmtId="0" fontId="6" fillId="0" borderId="1" xfId="0" applyFont="1" applyBorder="1" applyAlignment="1" applyProtection="1">
      <alignment horizontal="center" vertical="center" wrapText="1"/>
      <protection locked="0"/>
    </xf>
    <xf numFmtId="0" fontId="6" fillId="0" borderId="48" xfId="0" applyFont="1" applyBorder="1" applyAlignment="1">
      <alignment horizontal="center" vertical="center" wrapText="1"/>
    </xf>
    <xf numFmtId="0" fontId="6" fillId="0" borderId="26" xfId="0" applyFont="1" applyBorder="1" applyAlignment="1">
      <alignment horizontal="center" vertical="center" wrapText="1"/>
    </xf>
    <xf numFmtId="49" fontId="12" fillId="0" borderId="5" xfId="0" applyNumberFormat="1" applyFont="1" applyFill="1" applyBorder="1" applyAlignment="1">
      <alignment horizontal="center"/>
    </xf>
    <xf numFmtId="0" fontId="18" fillId="0" borderId="5" xfId="0" applyNumberFormat="1" applyFont="1" applyFill="1" applyBorder="1" applyAlignment="1" applyProtection="1">
      <alignment horizontal="center" vertical="top"/>
      <protection/>
    </xf>
    <xf numFmtId="3" fontId="32" fillId="0" borderId="5" xfId="0" applyNumberFormat="1" applyFont="1" applyFill="1" applyBorder="1" applyAlignment="1">
      <alignment horizontal="right"/>
    </xf>
    <xf numFmtId="49" fontId="47" fillId="0" borderId="5" xfId="0" applyNumberFormat="1" applyFont="1" applyFill="1" applyBorder="1" applyAlignment="1" applyProtection="1">
      <alignment horizontal="center" vertical="top"/>
      <protection/>
    </xf>
    <xf numFmtId="49" fontId="47" fillId="0" borderId="5" xfId="0" applyNumberFormat="1" applyFont="1" applyFill="1" applyBorder="1" applyAlignment="1" applyProtection="1">
      <alignment horizontal="left" vertical="top" wrapText="1"/>
      <protection/>
    </xf>
    <xf numFmtId="49" fontId="15" fillId="0" borderId="5" xfId="0" applyNumberFormat="1" applyFont="1" applyFill="1" applyBorder="1" applyAlignment="1">
      <alignment horizontal="center" vertical="center"/>
    </xf>
    <xf numFmtId="49" fontId="32" fillId="0" borderId="5" xfId="0" applyNumberFormat="1" applyFont="1" applyFill="1" applyBorder="1" applyAlignment="1">
      <alignment horizontal="center" vertical="center"/>
    </xf>
    <xf numFmtId="0" fontId="36" fillId="0" borderId="5" xfId="0" applyFont="1" applyFill="1" applyBorder="1" applyAlignment="1">
      <alignment horizontal="left" wrapText="1"/>
    </xf>
    <xf numFmtId="3" fontId="32" fillId="0" borderId="5" xfId="0" applyNumberFormat="1" applyFont="1" applyBorder="1" applyAlignment="1">
      <alignment horizontal="right"/>
    </xf>
    <xf numFmtId="49" fontId="12" fillId="0" borderId="5" xfId="0" applyNumberFormat="1" applyFont="1" applyBorder="1" applyAlignment="1">
      <alignment horizontal="center"/>
    </xf>
    <xf numFmtId="49" fontId="12" fillId="0" borderId="5" xfId="0" applyNumberFormat="1" applyFont="1" applyBorder="1" applyAlignment="1">
      <alignment horizontal="left" wrapText="1"/>
    </xf>
    <xf numFmtId="0" fontId="32" fillId="0" borderId="5" xfId="0" applyFont="1" applyBorder="1" applyAlignment="1">
      <alignment horizontal="left" vertical="center" wrapText="1"/>
    </xf>
    <xf numFmtId="3" fontId="32" fillId="0" borderId="5" xfId="0" applyNumberFormat="1" applyFont="1" applyFill="1" applyBorder="1" applyAlignment="1" applyProtection="1">
      <alignment horizontal="right"/>
      <protection locked="0"/>
    </xf>
    <xf numFmtId="3" fontId="32" fillId="0" borderId="5" xfId="0" applyNumberFormat="1" applyFont="1" applyBorder="1" applyAlignment="1">
      <alignment horizontal="right" vertical="center"/>
    </xf>
    <xf numFmtId="0" fontId="47" fillId="0" borderId="5" xfId="0" applyNumberFormat="1" applyFont="1" applyFill="1" applyBorder="1" applyAlignment="1" applyProtection="1">
      <alignment horizontal="left" vertical="top" wrapText="1"/>
      <protection/>
    </xf>
    <xf numFmtId="0" fontId="59" fillId="0" borderId="5" xfId="0" applyNumberFormat="1" applyFont="1" applyFill="1" applyBorder="1" applyAlignment="1" applyProtection="1">
      <alignment horizontal="left" vertical="center" wrapText="1"/>
      <protection/>
    </xf>
    <xf numFmtId="0" fontId="47" fillId="0" borderId="5" xfId="0" applyFont="1" applyBorder="1" applyAlignment="1">
      <alignment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4" xfId="0" applyFont="1" applyBorder="1" applyAlignment="1">
      <alignment horizontal="centerContinuous" vertical="center" wrapText="1"/>
    </xf>
    <xf numFmtId="0" fontId="6" fillId="0" borderId="4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4" xfId="0" applyFont="1" applyBorder="1" applyAlignment="1">
      <alignment horizontal="center" vertical="center" wrapText="1"/>
    </xf>
    <xf numFmtId="49" fontId="8" fillId="4" borderId="5"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0" fontId="15" fillId="4" borderId="5" xfId="0" applyFont="1" applyFill="1" applyBorder="1" applyAlignment="1">
      <alignment horizontal="center" vertical="center" wrapText="1"/>
    </xf>
    <xf numFmtId="3" fontId="8" fillId="4" borderId="5" xfId="0" applyNumberFormat="1" applyFont="1" applyFill="1" applyBorder="1" applyAlignment="1">
      <alignment horizontal="right" wrapText="1"/>
    </xf>
    <xf numFmtId="49" fontId="8" fillId="4" borderId="5" xfId="0" applyNumberFormat="1" applyFont="1" applyFill="1" applyBorder="1" applyAlignment="1">
      <alignment horizontal="center" vertical="center"/>
    </xf>
    <xf numFmtId="3" fontId="8" fillId="4" borderId="5" xfId="0" applyNumberFormat="1" applyFont="1" applyFill="1" applyBorder="1" applyAlignment="1">
      <alignment horizontal="right" vertical="top" wrapText="1"/>
    </xf>
    <xf numFmtId="49" fontId="12" fillId="0" borderId="5" xfId="0" applyNumberFormat="1" applyFont="1" applyBorder="1" applyAlignment="1">
      <alignment horizontal="center" vertical="center"/>
    </xf>
    <xf numFmtId="49" fontId="8" fillId="0" borderId="5" xfId="0" applyNumberFormat="1" applyFont="1" applyBorder="1" applyAlignment="1">
      <alignment horizontal="center"/>
    </xf>
    <xf numFmtId="49" fontId="8" fillId="0" borderId="5" xfId="0" applyNumberFormat="1" applyFont="1" applyBorder="1" applyAlignment="1">
      <alignment horizontal="left"/>
    </xf>
    <xf numFmtId="49" fontId="32" fillId="0" borderId="5" xfId="0" applyNumberFormat="1" applyFont="1" applyBorder="1" applyAlignment="1">
      <alignment horizontal="center"/>
    </xf>
    <xf numFmtId="49" fontId="32" fillId="0" borderId="5" xfId="0" applyNumberFormat="1" applyFont="1" applyBorder="1" applyAlignment="1">
      <alignment horizontal="left" wrapText="1"/>
    </xf>
    <xf numFmtId="49" fontId="32" fillId="0" borderId="5" xfId="0" applyNumberFormat="1" applyFont="1" applyBorder="1" applyAlignment="1">
      <alignment horizontal="center" vertical="center"/>
    </xf>
    <xf numFmtId="49" fontId="32" fillId="0" borderId="5" xfId="0" applyNumberFormat="1" applyFont="1" applyBorder="1" applyAlignment="1">
      <alignment horizontal="left" vertical="center" wrapText="1"/>
    </xf>
    <xf numFmtId="49" fontId="15" fillId="4" borderId="5" xfId="0" applyNumberFormat="1" applyFont="1" applyFill="1" applyBorder="1" applyAlignment="1">
      <alignment horizontal="center" vertical="center"/>
    </xf>
    <xf numFmtId="3" fontId="8" fillId="4" borderId="5" xfId="0" applyNumberFormat="1" applyFont="1" applyFill="1" applyBorder="1" applyAlignment="1">
      <alignment horizontal="right"/>
    </xf>
    <xf numFmtId="0" fontId="32" fillId="0" borderId="5" xfId="0" applyFont="1" applyFill="1" applyBorder="1" applyAlignment="1">
      <alignment horizontal="left" wrapText="1"/>
    </xf>
    <xf numFmtId="3" fontId="12" fillId="0" borderId="5" xfId="0" applyNumberFormat="1" applyFont="1" applyFill="1" applyBorder="1" applyAlignment="1" applyProtection="1">
      <alignment horizontal="right"/>
      <protection locked="0"/>
    </xf>
    <xf numFmtId="0" fontId="12" fillId="0" borderId="5" xfId="0" applyFont="1" applyBorder="1" applyAlignment="1">
      <alignment horizontal="left" vertical="center" wrapText="1"/>
    </xf>
    <xf numFmtId="0" fontId="47" fillId="0" borderId="5" xfId="0" applyNumberFormat="1" applyFont="1" applyFill="1" applyBorder="1" applyAlignment="1" applyProtection="1">
      <alignment horizontal="center" vertical="top"/>
      <protection/>
    </xf>
    <xf numFmtId="49" fontId="8" fillId="0" borderId="5" xfId="0" applyNumberFormat="1" applyFont="1" applyBorder="1" applyAlignment="1">
      <alignment horizontal="left" wrapText="1"/>
    </xf>
    <xf numFmtId="49" fontId="18" fillId="0" borderId="5" xfId="0" applyNumberFormat="1" applyFont="1" applyFill="1" applyBorder="1" applyAlignment="1" applyProtection="1">
      <alignment horizontal="left" wrapText="1"/>
      <protection/>
    </xf>
    <xf numFmtId="49" fontId="12" fillId="0" borderId="5" xfId="0" applyNumberFormat="1" applyFont="1" applyBorder="1" applyAlignment="1">
      <alignment horizontal="left"/>
    </xf>
    <xf numFmtId="0" fontId="32" fillId="0" borderId="5" xfId="0" applyFont="1" applyFill="1" applyBorder="1" applyAlignment="1">
      <alignment horizontal="left" vertical="center" wrapText="1"/>
    </xf>
    <xf numFmtId="3" fontId="8" fillId="4" borderId="5"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47" fillId="0" borderId="5" xfId="0" applyFont="1" applyBorder="1" applyAlignment="1">
      <alignment horizontal="justify" wrapText="1"/>
    </xf>
    <xf numFmtId="0" fontId="18" fillId="0" borderId="5" xfId="0" applyFont="1" applyBorder="1" applyAlignment="1">
      <alignment horizontal="center" wrapText="1"/>
    </xf>
    <xf numFmtId="0" fontId="18" fillId="0" borderId="5" xfId="0" applyFont="1" applyBorder="1" applyAlignment="1">
      <alignment horizontal="justify" wrapText="1"/>
    </xf>
    <xf numFmtId="3" fontId="12" fillId="0" borderId="5" xfId="0" applyNumberFormat="1" applyFont="1" applyFill="1" applyBorder="1" applyAlignment="1" applyProtection="1">
      <alignment horizontal="right" vertical="center"/>
      <protection locked="0"/>
    </xf>
    <xf numFmtId="0" fontId="18" fillId="0" borderId="5" xfId="0" applyFont="1" applyBorder="1" applyAlignment="1">
      <alignment/>
    </xf>
    <xf numFmtId="49" fontId="12" fillId="0" borderId="5" xfId="0" applyNumberFormat="1" applyFont="1" applyFill="1" applyBorder="1" applyAlignment="1">
      <alignment horizontal="center" vertical="center" wrapText="1"/>
    </xf>
    <xf numFmtId="49" fontId="32" fillId="0" borderId="5" xfId="0" applyNumberFormat="1" applyFont="1" applyFill="1" applyBorder="1" applyAlignment="1">
      <alignment horizontal="center" vertical="center" wrapText="1"/>
    </xf>
    <xf numFmtId="0" fontId="15" fillId="0" borderId="5" xfId="0" applyFont="1" applyBorder="1" applyAlignment="1">
      <alignment horizontal="center" vertical="center" wrapText="1"/>
    </xf>
    <xf numFmtId="3" fontId="8" fillId="0" borderId="5" xfId="0" applyNumberFormat="1" applyFont="1" applyBorder="1" applyAlignment="1">
      <alignment horizontal="right" vertical="center"/>
    </xf>
    <xf numFmtId="49" fontId="36" fillId="0" borderId="5" xfId="0" applyNumberFormat="1" applyFont="1" applyFill="1" applyBorder="1" applyAlignment="1">
      <alignment horizontal="center" vertical="center"/>
    </xf>
    <xf numFmtId="0" fontId="36" fillId="0" borderId="5" xfId="0" applyFont="1" applyFill="1" applyBorder="1" applyAlignment="1">
      <alignment horizontal="left" vertical="center" wrapText="1"/>
    </xf>
    <xf numFmtId="49" fontId="12" fillId="0" borderId="5" xfId="0" applyNumberFormat="1" applyFont="1" applyBorder="1" applyAlignment="1">
      <alignment horizontal="left" wrapText="1"/>
    </xf>
    <xf numFmtId="0" fontId="41" fillId="0" borderId="0" xfId="20" applyFont="1" applyAlignment="1">
      <alignment horizontal="center" wrapText="1"/>
      <protection/>
    </xf>
    <xf numFmtId="49" fontId="22" fillId="0" borderId="50" xfId="0" applyNumberFormat="1" applyFont="1" applyFill="1" applyBorder="1" applyAlignment="1">
      <alignment horizontal="center" vertical="center" wrapText="1"/>
    </xf>
    <xf numFmtId="49" fontId="60" fillId="0" borderId="40" xfId="0" applyNumberFormat="1" applyFont="1" applyFill="1" applyBorder="1" applyAlignment="1">
      <alignment horizontal="center" vertical="center"/>
    </xf>
    <xf numFmtId="49" fontId="60" fillId="0" borderId="40" xfId="0" applyNumberFormat="1" applyFont="1" applyFill="1" applyBorder="1" applyAlignment="1">
      <alignment horizontal="center" vertical="center" wrapText="1"/>
    </xf>
    <xf numFmtId="49" fontId="60" fillId="0" borderId="11" xfId="0" applyNumberFormat="1" applyFont="1" applyFill="1" applyBorder="1" applyAlignment="1" applyProtection="1">
      <alignment horizontal="center" vertical="center"/>
      <protection locked="0"/>
    </xf>
    <xf numFmtId="0" fontId="60" fillId="0" borderId="11" xfId="0" applyFont="1" applyFill="1" applyBorder="1" applyAlignment="1" applyProtection="1">
      <alignment horizontal="left" wrapText="1"/>
      <protection locked="0"/>
    </xf>
    <xf numFmtId="49" fontId="28" fillId="0" borderId="40" xfId="0" applyNumberFormat="1" applyFont="1" applyFill="1" applyBorder="1" applyAlignment="1">
      <alignment horizontal="right" vertical="center" wrapText="1"/>
    </xf>
    <xf numFmtId="49" fontId="19" fillId="4" borderId="17" xfId="0" applyNumberFormat="1" applyFont="1" applyFill="1" applyBorder="1" applyAlignment="1">
      <alignment horizontal="right" wrapText="1"/>
    </xf>
    <xf numFmtId="49" fontId="39" fillId="4" borderId="17" xfId="0" applyNumberFormat="1" applyFont="1" applyFill="1" applyBorder="1" applyAlignment="1">
      <alignment horizontal="right" vertical="center" wrapText="1"/>
    </xf>
    <xf numFmtId="0" fontId="18" fillId="0" borderId="20" xfId="0" applyFont="1" applyFill="1" applyBorder="1" applyAlignment="1" applyProtection="1">
      <alignment horizontal="left" wrapText="1"/>
      <protection locked="0"/>
    </xf>
    <xf numFmtId="3" fontId="28" fillId="0" borderId="51" xfId="0" applyNumberFormat="1" applyFont="1" applyFill="1" applyBorder="1" applyAlignment="1" applyProtection="1">
      <alignment/>
      <protection/>
    </xf>
    <xf numFmtId="3" fontId="28" fillId="0" borderId="9" xfId="0" applyNumberFormat="1" applyFont="1" applyFill="1" applyBorder="1" applyAlignment="1" applyProtection="1">
      <alignment/>
      <protection locked="0"/>
    </xf>
    <xf numFmtId="3" fontId="28" fillId="0" borderId="30" xfId="0" applyNumberFormat="1" applyFont="1" applyFill="1" applyBorder="1" applyAlignment="1" applyProtection="1">
      <alignment/>
      <protection locked="0"/>
    </xf>
    <xf numFmtId="3" fontId="28" fillId="0" borderId="51" xfId="0" applyNumberFormat="1" applyFont="1" applyFill="1" applyBorder="1" applyAlignment="1" applyProtection="1">
      <alignment/>
      <protection locked="0"/>
    </xf>
    <xf numFmtId="0" fontId="39" fillId="0" borderId="17" xfId="0" applyFont="1" applyFill="1" applyBorder="1" applyAlignment="1" applyProtection="1">
      <alignment/>
      <protection locked="0"/>
    </xf>
    <xf numFmtId="0" fontId="19" fillId="0" borderId="17" xfId="0" applyFont="1" applyFill="1" applyBorder="1" applyAlignment="1" applyProtection="1">
      <alignment/>
      <protection locked="0"/>
    </xf>
    <xf numFmtId="3" fontId="19" fillId="0" borderId="43" xfId="0" applyNumberFormat="1" applyFont="1" applyBorder="1" applyAlignment="1" applyProtection="1">
      <alignment/>
      <protection/>
    </xf>
    <xf numFmtId="3" fontId="19" fillId="0" borderId="15" xfId="0" applyNumberFormat="1" applyFont="1" applyBorder="1" applyAlignment="1" applyProtection="1">
      <alignment/>
      <protection locked="0"/>
    </xf>
    <xf numFmtId="3" fontId="19" fillId="0" borderId="45" xfId="0" applyNumberFormat="1" applyFont="1" applyBorder="1" applyAlignment="1" applyProtection="1">
      <alignment/>
      <protection locked="0"/>
    </xf>
    <xf numFmtId="3" fontId="19" fillId="0" borderId="43" xfId="0" applyNumberFormat="1" applyFont="1" applyBorder="1" applyAlignment="1" applyProtection="1">
      <alignment/>
      <protection locked="0"/>
    </xf>
    <xf numFmtId="3" fontId="19" fillId="0" borderId="17" xfId="0" applyNumberFormat="1" applyFont="1" applyBorder="1" applyAlignment="1" applyProtection="1">
      <alignment/>
      <protection locked="0"/>
    </xf>
    <xf numFmtId="3" fontId="19" fillId="0" borderId="16" xfId="0" applyNumberFormat="1" applyFont="1" applyBorder="1" applyAlignment="1" applyProtection="1">
      <alignment/>
      <protection locked="0"/>
    </xf>
    <xf numFmtId="0" fontId="39" fillId="0" borderId="5" xfId="0" applyFont="1" applyFill="1" applyBorder="1" applyAlignment="1" applyProtection="1">
      <alignment/>
      <protection locked="0"/>
    </xf>
    <xf numFmtId="0" fontId="19" fillId="0" borderId="5" xfId="0" applyFont="1" applyFill="1" applyBorder="1" applyAlignment="1" applyProtection="1">
      <alignment/>
      <protection locked="0"/>
    </xf>
    <xf numFmtId="3" fontId="19" fillId="0" borderId="5" xfId="0" applyNumberFormat="1" applyFont="1" applyBorder="1" applyAlignment="1" applyProtection="1">
      <alignment/>
      <protection/>
    </xf>
    <xf numFmtId="3" fontId="19" fillId="0" borderId="5" xfId="0" applyNumberFormat="1" applyFont="1" applyBorder="1" applyAlignment="1" applyProtection="1">
      <alignment/>
      <protection locked="0"/>
    </xf>
    <xf numFmtId="3" fontId="18" fillId="0" borderId="5" xfId="0" applyNumberFormat="1" applyFont="1" applyBorder="1" applyAlignment="1" applyProtection="1">
      <alignment/>
      <protection locked="0"/>
    </xf>
    <xf numFmtId="3" fontId="19" fillId="0" borderId="5" xfId="0" applyNumberFormat="1" applyFont="1" applyFill="1" applyBorder="1" applyAlignment="1" applyProtection="1">
      <alignment/>
      <protection locked="0"/>
    </xf>
    <xf numFmtId="0" fontId="28" fillId="0" borderId="44" xfId="0" applyFont="1" applyBorder="1" applyAlignment="1">
      <alignment horizontal="center" vertical="center" wrapText="1"/>
    </xf>
    <xf numFmtId="0" fontId="29" fillId="4" borderId="0" xfId="0" applyFont="1" applyFill="1" applyBorder="1" applyAlignment="1">
      <alignment horizontal="center" vertical="center" wrapText="1"/>
    </xf>
    <xf numFmtId="0" fontId="28" fillId="0" borderId="23" xfId="0" applyFont="1" applyBorder="1" applyAlignment="1">
      <alignment horizontal="center" vertical="center" wrapText="1"/>
    </xf>
    <xf numFmtId="49" fontId="25" fillId="0" borderId="18" xfId="0" applyNumberFormat="1" applyFont="1" applyBorder="1" applyAlignment="1" applyProtection="1">
      <alignment horizontal="center" vertical="center" wrapText="1"/>
      <protection locked="0"/>
    </xf>
    <xf numFmtId="49" fontId="25" fillId="4" borderId="5" xfId="0" applyNumberFormat="1" applyFont="1" applyFill="1" applyBorder="1" applyAlignment="1" applyProtection="1">
      <alignment horizontal="center" vertical="center" wrapText="1"/>
      <protection locked="0"/>
    </xf>
    <xf numFmtId="0" fontId="28" fillId="0" borderId="52" xfId="20" applyFont="1" applyBorder="1" applyAlignment="1">
      <alignment horizontal="left" vertical="center" wrapText="1"/>
      <protection/>
    </xf>
    <xf numFmtId="49" fontId="29" fillId="4" borderId="44" xfId="0" applyNumberFormat="1" applyFont="1" applyFill="1" applyBorder="1" applyAlignment="1">
      <alignment horizontal="center" vertical="center" wrapText="1"/>
    </xf>
    <xf numFmtId="0" fontId="29" fillId="4" borderId="53" xfId="0" applyFont="1" applyFill="1" applyBorder="1" applyAlignment="1">
      <alignment horizontal="center" vertical="center" wrapText="1"/>
    </xf>
    <xf numFmtId="49" fontId="48" fillId="0" borderId="5" xfId="0" applyNumberFormat="1" applyFont="1" applyBorder="1" applyAlignment="1">
      <alignment horizontal="center"/>
    </xf>
    <xf numFmtId="49" fontId="48" fillId="0" borderId="5" xfId="0" applyNumberFormat="1" applyFont="1" applyBorder="1" applyAlignment="1">
      <alignment horizontal="left" wrapText="1"/>
    </xf>
    <xf numFmtId="49" fontId="4" fillId="4" borderId="1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top"/>
      <protection/>
    </xf>
    <xf numFmtId="49" fontId="13" fillId="0" borderId="5" xfId="0" applyNumberFormat="1" applyFont="1" applyFill="1" applyBorder="1" applyAlignment="1" applyProtection="1">
      <alignment horizontal="center" vertical="top"/>
      <protection/>
    </xf>
    <xf numFmtId="0" fontId="13" fillId="0" borderId="9" xfId="0" applyNumberFormat="1" applyFont="1" applyFill="1" applyBorder="1" applyAlignment="1" applyProtection="1">
      <alignment horizontal="center" vertical="top"/>
      <protection/>
    </xf>
    <xf numFmtId="49" fontId="13" fillId="0" borderId="9" xfId="0" applyNumberFormat="1" applyFont="1" applyFill="1" applyBorder="1" applyAlignment="1" applyProtection="1">
      <alignment horizontal="center" vertical="top"/>
      <protection/>
    </xf>
    <xf numFmtId="0" fontId="28" fillId="0" borderId="9" xfId="20" applyFont="1" applyBorder="1" applyAlignment="1">
      <alignment horizontal="left" vertical="center" wrapText="1"/>
      <protection/>
    </xf>
    <xf numFmtId="205" fontId="28" fillId="0" borderId="54" xfId="0" applyNumberFormat="1" applyFont="1" applyFill="1" applyBorder="1" applyAlignment="1">
      <alignment horizontal="center" vertical="center" wrapText="1"/>
    </xf>
    <xf numFmtId="205" fontId="28" fillId="0" borderId="41" xfId="0" applyNumberFormat="1" applyFont="1" applyFill="1" applyBorder="1" applyAlignment="1">
      <alignment horizontal="center" vertical="center" wrapText="1"/>
    </xf>
    <xf numFmtId="205" fontId="28" fillId="0" borderId="29"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49" fontId="29" fillId="4" borderId="5" xfId="20" applyNumberFormat="1" applyFont="1" applyFill="1" applyBorder="1" applyAlignment="1">
      <alignment horizontal="center" vertical="center" wrapText="1"/>
      <protection/>
    </xf>
    <xf numFmtId="49" fontId="22" fillId="4" borderId="5" xfId="0" applyNumberFormat="1" applyFont="1" applyFill="1" applyBorder="1" applyAlignment="1" applyProtection="1">
      <alignment horizontal="left" vertical="top" wrapText="1"/>
      <protection/>
    </xf>
    <xf numFmtId="205" fontId="29"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23" fillId="0" borderId="18" xfId="0" applyNumberFormat="1" applyFont="1" applyBorder="1" applyAlignment="1" applyProtection="1">
      <alignment vertical="center" wrapText="1"/>
      <protection locked="0"/>
    </xf>
    <xf numFmtId="49" fontId="7" fillId="0" borderId="14" xfId="0" applyNumberFormat="1" applyFont="1" applyBorder="1" applyAlignment="1" applyProtection="1">
      <alignment horizontal="center" vertical="center" wrapText="1"/>
      <protection locked="0"/>
    </xf>
    <xf numFmtId="0" fontId="19" fillId="0" borderId="6" xfId="19" applyNumberFormat="1" applyFont="1" applyFill="1" applyBorder="1" applyAlignment="1" applyProtection="1">
      <alignment horizontal="center" vertical="center" wrapText="1"/>
      <protection/>
    </xf>
    <xf numFmtId="0" fontId="29" fillId="0" borderId="55" xfId="19" applyNumberFormat="1" applyFont="1" applyFill="1" applyBorder="1" applyAlignment="1" applyProtection="1">
      <alignment horizontal="center" vertical="center"/>
      <protection/>
    </xf>
    <xf numFmtId="0" fontId="56" fillId="0" borderId="0" xfId="0" applyFont="1" applyFill="1" applyAlignment="1">
      <alignment horizontal="center" vertical="center"/>
    </xf>
    <xf numFmtId="0" fontId="29" fillId="0" borderId="5" xfId="19" applyNumberFormat="1" applyFont="1" applyFill="1" applyBorder="1" applyAlignment="1" applyProtection="1">
      <alignment horizontal="center" vertical="center" wrapText="1"/>
      <protection/>
    </xf>
    <xf numFmtId="0" fontId="19" fillId="0" borderId="9" xfId="19" applyNumberFormat="1" applyFont="1" applyFill="1" applyBorder="1" applyAlignment="1" applyProtection="1">
      <alignment horizontal="center" vertical="center" wrapText="1"/>
      <protection/>
    </xf>
    <xf numFmtId="0" fontId="29" fillId="0" borderId="56" xfId="0" applyNumberFormat="1" applyFont="1" applyFill="1" applyBorder="1" applyAlignment="1" applyProtection="1">
      <alignment horizontal="center" vertical="center" wrapText="1"/>
      <protection/>
    </xf>
    <xf numFmtId="0" fontId="56" fillId="0" borderId="0" xfId="0" applyNumberFormat="1" applyFont="1" applyFill="1" applyAlignment="1" applyProtection="1">
      <alignment horizontal="center" vertical="center"/>
      <protection/>
    </xf>
    <xf numFmtId="49" fontId="23" fillId="4" borderId="16" xfId="0" applyNumberFormat="1" applyFont="1" applyFill="1" applyBorder="1" applyAlignment="1" applyProtection="1">
      <alignment vertical="center" wrapText="1"/>
      <protection locked="0"/>
    </xf>
    <xf numFmtId="49" fontId="8" fillId="4" borderId="16"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pplyProtection="1">
      <alignment horizontal="center" vertical="center"/>
      <protection/>
    </xf>
    <xf numFmtId="0" fontId="12" fillId="0" borderId="5" xfId="0" applyFont="1" applyFill="1" applyBorder="1" applyAlignment="1">
      <alignment horizontal="left" vertical="center" wrapText="1"/>
    </xf>
    <xf numFmtId="49"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horizontal="center" vertical="center"/>
      <protection/>
    </xf>
    <xf numFmtId="49" fontId="18" fillId="0" borderId="40" xfId="0" applyNumberFormat="1" applyFont="1" applyFill="1" applyBorder="1" applyAlignment="1">
      <alignment horizontal="center" vertical="center"/>
    </xf>
    <xf numFmtId="49" fontId="18" fillId="0" borderId="11" xfId="0" applyNumberFormat="1" applyFont="1" applyFill="1" applyBorder="1" applyAlignment="1" applyProtection="1">
      <alignment horizontal="center" vertical="center"/>
      <protection locked="0"/>
    </xf>
    <xf numFmtId="0" fontId="18" fillId="0" borderId="57" xfId="0" applyNumberFormat="1" applyFont="1" applyFill="1" applyBorder="1" applyAlignment="1" applyProtection="1">
      <alignment horizontal="center" vertical="top" wrapText="1"/>
      <protection/>
    </xf>
    <xf numFmtId="0" fontId="12" fillId="0" borderId="11" xfId="0" applyFont="1" applyBorder="1" applyAlignment="1">
      <alignment horizontal="justify" vertical="center" wrapText="1"/>
    </xf>
    <xf numFmtId="0" fontId="12" fillId="0" borderId="35" xfId="0" applyFont="1" applyBorder="1" applyAlignment="1">
      <alignment horizontal="justify" vertical="center" wrapText="1"/>
    </xf>
    <xf numFmtId="0" fontId="22" fillId="0" borderId="8"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191" fontId="44" fillId="0" borderId="5" xfId="0" applyNumberFormat="1" applyFont="1" applyBorder="1" applyAlignment="1">
      <alignment vertical="center" wrapText="1"/>
    </xf>
    <xf numFmtId="191" fontId="44" fillId="0" borderId="10" xfId="0" applyNumberFormat="1" applyFont="1" applyBorder="1" applyAlignment="1">
      <alignment vertical="center" wrapText="1"/>
    </xf>
    <xf numFmtId="0" fontId="27" fillId="0" borderId="5" xfId="0" applyNumberFormat="1" applyFont="1" applyFill="1" applyBorder="1" applyAlignment="1" applyProtection="1">
      <alignment horizontal="left" vertical="center" wrapText="1"/>
      <protection/>
    </xf>
    <xf numFmtId="0" fontId="27" fillId="4" borderId="0" xfId="20" applyFont="1" applyFill="1" applyBorder="1" applyAlignment="1">
      <alignment horizontal="center" vertical="center" wrapText="1"/>
      <protection/>
    </xf>
    <xf numFmtId="0" fontId="29" fillId="4" borderId="58" xfId="20" applyFont="1" applyFill="1" applyBorder="1" applyAlignment="1">
      <alignment horizontal="center" vertical="center" wrapText="1"/>
      <protection/>
    </xf>
    <xf numFmtId="0" fontId="27" fillId="0" borderId="5" xfId="20" applyFont="1" applyBorder="1" applyAlignment="1">
      <alignment horizontal="center" vertical="center" wrapText="1"/>
      <protection/>
    </xf>
    <xf numFmtId="0" fontId="28" fillId="0" borderId="5" xfId="20" applyFont="1" applyBorder="1" applyAlignment="1">
      <alignment horizontal="center" vertical="center" wrapText="1"/>
      <protection/>
    </xf>
    <xf numFmtId="0" fontId="13" fillId="0" borderId="0" xfId="0" applyNumberFormat="1" applyFont="1" applyFill="1" applyAlignment="1" applyProtection="1">
      <alignment horizontal="center" vertical="center" wrapText="1"/>
      <protection/>
    </xf>
    <xf numFmtId="0" fontId="29" fillId="0" borderId="0" xfId="0" applyNumberFormat="1" applyFont="1" applyFill="1" applyAlignment="1" applyProtection="1">
      <alignment horizontal="center" wrapText="1"/>
      <protection/>
    </xf>
    <xf numFmtId="0" fontId="19" fillId="0" borderId="0" xfId="0" applyFont="1" applyFill="1" applyAlignment="1">
      <alignment horizontal="left"/>
    </xf>
    <xf numFmtId="0" fontId="29" fillId="0" borderId="59"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51" xfId="0" applyNumberFormat="1" applyFont="1" applyFill="1" applyBorder="1" applyAlignment="1" applyProtection="1">
      <alignment horizontal="center" vertical="center" wrapText="1"/>
      <protection/>
    </xf>
    <xf numFmtId="0" fontId="29" fillId="0" borderId="52" xfId="19" applyNumberFormat="1" applyFont="1" applyFill="1" applyBorder="1" applyAlignment="1" applyProtection="1">
      <alignment horizontal="center" vertical="center"/>
      <protection/>
    </xf>
    <xf numFmtId="0" fontId="19" fillId="0" borderId="9" xfId="19" applyNumberFormat="1" applyFont="1" applyFill="1" applyBorder="1" applyAlignment="1" applyProtection="1">
      <alignment horizontal="center" vertical="center"/>
      <protection/>
    </xf>
    <xf numFmtId="0" fontId="19" fillId="0" borderId="6" xfId="19" applyNumberFormat="1" applyFont="1" applyFill="1" applyBorder="1" applyAlignment="1" applyProtection="1">
      <alignment horizontal="center" vertical="center"/>
      <protection/>
    </xf>
    <xf numFmtId="0" fontId="29" fillId="0" borderId="0" xfId="0" applyFont="1" applyFill="1" applyAlignment="1">
      <alignment horizontal="left"/>
    </xf>
    <xf numFmtId="0" fontId="43" fillId="0" borderId="0" xfId="0" applyFont="1" applyFill="1" applyAlignment="1" applyProtection="1">
      <alignment horizontal="left" vertical="top" wrapText="1"/>
      <protection locked="0"/>
    </xf>
    <xf numFmtId="0" fontId="8" fillId="0" borderId="0" xfId="21" applyFont="1" applyAlignment="1">
      <alignment horizontal="center" vertical="top" wrapText="1"/>
      <protection/>
    </xf>
    <xf numFmtId="0" fontId="26" fillId="0" borderId="0" xfId="19" applyNumberFormat="1" applyFont="1" applyFill="1" applyBorder="1" applyAlignment="1" applyProtection="1">
      <alignment horizontal="center" vertical="top" wrapText="1"/>
      <protection/>
    </xf>
    <xf numFmtId="0" fontId="6" fillId="0" borderId="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7" xfId="0" applyFont="1" applyBorder="1" applyAlignment="1">
      <alignment horizontal="center" vertical="center" wrapText="1"/>
    </xf>
    <xf numFmtId="1" fontId="25" fillId="0" borderId="58" xfId="0" applyNumberFormat="1" applyFont="1" applyBorder="1" applyAlignment="1">
      <alignment textRotation="90" wrapText="1"/>
    </xf>
    <xf numFmtId="0" fontId="6" fillId="0" borderId="33"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49" fontId="23" fillId="0" borderId="14"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Fill="1" applyAlignment="1" applyProtection="1">
      <alignment horizontal="center" vertical="top" wrapText="1"/>
      <protection locked="0"/>
    </xf>
    <xf numFmtId="0" fontId="6" fillId="0" borderId="1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29"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30" fillId="0" borderId="62"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30" fillId="0" borderId="64"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top" wrapText="1"/>
      <protection locked="0"/>
    </xf>
    <xf numFmtId="0" fontId="30" fillId="0" borderId="8"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29" fillId="0" borderId="0" xfId="0" applyFont="1" applyAlignment="1">
      <alignment horizontal="center"/>
    </xf>
    <xf numFmtId="0" fontId="19" fillId="4" borderId="5" xfId="0" applyFont="1" applyFill="1" applyBorder="1" applyAlignment="1">
      <alignment horizontal="center"/>
    </xf>
    <xf numFmtId="0" fontId="29" fillId="0" borderId="0" xfId="0" applyFont="1" applyAlignment="1">
      <alignment horizontal="center" vertical="center" wrapText="1"/>
    </xf>
    <xf numFmtId="0" fontId="41" fillId="0" borderId="0" xfId="0" applyFont="1" applyAlignment="1">
      <alignment horizontal="center" wrapText="1"/>
    </xf>
    <xf numFmtId="0" fontId="30" fillId="0" borderId="33"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0" xfId="20" applyFont="1" applyAlignment="1">
      <alignment horizontal="center" wrapText="1"/>
      <protection/>
    </xf>
    <xf numFmtId="0" fontId="41" fillId="0" borderId="0" xfId="20" applyFont="1" applyAlignment="1">
      <alignment horizontal="center" wrapText="1"/>
      <protection/>
    </xf>
    <xf numFmtId="0" fontId="19" fillId="4" borderId="1" xfId="20" applyFont="1" applyFill="1" applyBorder="1" applyAlignment="1">
      <alignment horizontal="center" vertical="center" wrapText="1"/>
      <protection/>
    </xf>
    <xf numFmtId="0" fontId="19" fillId="4" borderId="37" xfId="20" applyFont="1" applyFill="1" applyBorder="1" applyAlignment="1">
      <alignment horizontal="center" vertical="center" wrapText="1"/>
      <protection/>
    </xf>
    <xf numFmtId="0" fontId="7" fillId="0" borderId="34"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30" fillId="0" borderId="5"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left" vertical="center"/>
      <protection locked="0"/>
    </xf>
  </cellXfs>
  <cellStyles count="12">
    <cellStyle name="Normal" xfId="0"/>
    <cellStyle name="Normal_Доходи" xfId="15"/>
    <cellStyle name="Hyperlink" xfId="16"/>
    <cellStyle name="Currency" xfId="17"/>
    <cellStyle name="Currency [0]" xfId="18"/>
    <cellStyle name="Обычный_dod6" xfId="19"/>
    <cellStyle name="Обычный_Бюджет розвитку" xfId="20"/>
    <cellStyle name="Обычный_Облбюджет2007_4"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29"/>
  <dimension ref="A1:I34"/>
  <sheetViews>
    <sheetView showZeros="0" view="pageBreakPreview" zoomScale="75" zoomScaleNormal="75" zoomScaleSheetLayoutView="75" workbookViewId="0" topLeftCell="A1">
      <pane ySplit="7" topLeftCell="BM8" activePane="bottomLeft" state="frozen"/>
      <selection pane="topLeft" activeCell="E12" sqref="E12:E14"/>
      <selection pane="bottomLeft" activeCell="D17" sqref="D17:D19"/>
    </sheetView>
  </sheetViews>
  <sheetFormatPr defaultColWidth="9.00390625" defaultRowHeight="12.75"/>
  <cols>
    <col min="1" max="1" width="21.125" style="12" customWidth="1"/>
    <col min="2" max="2" width="52.625" style="12" customWidth="1"/>
    <col min="3" max="3" width="17.25390625" style="12" customWidth="1"/>
    <col min="4" max="4" width="19.625" style="12" customWidth="1"/>
    <col min="5" max="5" width="12.875" style="12" customWidth="1"/>
    <col min="6" max="6" width="11.875" style="12" customWidth="1"/>
    <col min="7" max="7" width="0.6171875" style="12" customWidth="1"/>
    <col min="8" max="16384" width="8.75390625" style="12" customWidth="1"/>
  </cols>
  <sheetData>
    <row r="1" spans="1:9" ht="92.25" customHeight="1">
      <c r="A1" s="163"/>
      <c r="B1" s="163"/>
      <c r="C1" s="163"/>
      <c r="D1" s="435" t="s">
        <v>391</v>
      </c>
      <c r="E1" s="435"/>
      <c r="F1" s="435"/>
      <c r="G1" s="435"/>
      <c r="H1" s="163"/>
      <c r="I1" s="163"/>
    </row>
    <row r="2" spans="1:9" ht="44.25" customHeight="1" hidden="1">
      <c r="A2" s="163"/>
      <c r="B2" s="163"/>
      <c r="C2" s="434" t="s">
        <v>44</v>
      </c>
      <c r="D2" s="434"/>
      <c r="E2" s="434"/>
      <c r="F2" s="434"/>
      <c r="G2" s="163"/>
      <c r="H2" s="163"/>
      <c r="I2" s="163"/>
    </row>
    <row r="3" spans="1:9" ht="42" customHeight="1">
      <c r="A3" s="412" t="s">
        <v>390</v>
      </c>
      <c r="B3" s="408"/>
      <c r="C3" s="408"/>
      <c r="D3" s="408"/>
      <c r="E3" s="408"/>
      <c r="F3" s="434"/>
      <c r="G3" s="434"/>
      <c r="H3" s="434"/>
      <c r="I3" s="434"/>
    </row>
    <row r="4" spans="1:9" ht="16.5" customHeight="1" thickBot="1">
      <c r="A4" s="163"/>
      <c r="B4" s="164"/>
      <c r="C4" s="164"/>
      <c r="D4" s="164"/>
      <c r="E4" s="164"/>
      <c r="F4" s="165" t="s">
        <v>45</v>
      </c>
      <c r="G4" s="163"/>
      <c r="H4" s="163"/>
      <c r="I4" s="163"/>
    </row>
    <row r="5" spans="1:9" ht="28.5" customHeight="1">
      <c r="A5" s="439" t="s">
        <v>120</v>
      </c>
      <c r="B5" s="437" t="s">
        <v>68</v>
      </c>
      <c r="C5" s="437" t="s">
        <v>119</v>
      </c>
      <c r="D5" s="437" t="s">
        <v>117</v>
      </c>
      <c r="E5" s="437" t="s">
        <v>118</v>
      </c>
      <c r="F5" s="411"/>
      <c r="G5" s="163"/>
      <c r="H5" s="163"/>
      <c r="I5" s="163"/>
    </row>
    <row r="6" spans="1:9" ht="53.25" customHeight="1" thickBot="1">
      <c r="A6" s="440"/>
      <c r="B6" s="438"/>
      <c r="C6" s="438"/>
      <c r="D6" s="438"/>
      <c r="E6" s="166" t="s">
        <v>119</v>
      </c>
      <c r="F6" s="167" t="s">
        <v>46</v>
      </c>
      <c r="G6" s="163"/>
      <c r="H6" s="163"/>
      <c r="I6" s="163"/>
    </row>
    <row r="7" spans="1:9" ht="16.5" customHeight="1" thickBot="1">
      <c r="A7" s="168">
        <v>10000000</v>
      </c>
      <c r="B7" s="169" t="s">
        <v>121</v>
      </c>
      <c r="C7" s="170">
        <f>D7+E7</f>
        <v>6814000</v>
      </c>
      <c r="D7" s="170">
        <f>D8</f>
        <v>6814000</v>
      </c>
      <c r="E7" s="171"/>
      <c r="F7" s="172"/>
      <c r="G7" s="173"/>
      <c r="H7" s="173"/>
      <c r="I7" s="173"/>
    </row>
    <row r="8" spans="1:9" ht="35.25" customHeight="1">
      <c r="A8" s="174">
        <v>11000000</v>
      </c>
      <c r="B8" s="175" t="s">
        <v>17</v>
      </c>
      <c r="C8" s="176">
        <f>D8</f>
        <v>6814000</v>
      </c>
      <c r="D8" s="176">
        <f>D9+D10</f>
        <v>6814000</v>
      </c>
      <c r="E8" s="176">
        <f>E9+E10</f>
        <v>0</v>
      </c>
      <c r="F8" s="177">
        <f>F9+F10</f>
        <v>0</v>
      </c>
      <c r="G8" s="178"/>
      <c r="H8" s="178"/>
      <c r="I8" s="178"/>
    </row>
    <row r="9" spans="1:9" s="15" customFormat="1" ht="20.25">
      <c r="A9" s="179">
        <v>11010000</v>
      </c>
      <c r="B9" s="180" t="s">
        <v>71</v>
      </c>
      <c r="C9" s="181">
        <f aca="true" t="shared" si="0" ref="C9:C30">D9+E9</f>
        <v>6114000</v>
      </c>
      <c r="D9" s="182">
        <v>6114000</v>
      </c>
      <c r="E9" s="183"/>
      <c r="F9" s="184"/>
      <c r="G9" s="178"/>
      <c r="H9" s="178"/>
      <c r="I9" s="178"/>
    </row>
    <row r="10" spans="1:9" ht="23.25" customHeight="1" thickBot="1">
      <c r="A10" s="179">
        <v>11020000</v>
      </c>
      <c r="B10" s="185" t="s">
        <v>47</v>
      </c>
      <c r="C10" s="181">
        <f t="shared" si="0"/>
        <v>700000</v>
      </c>
      <c r="D10" s="182">
        <v>700000</v>
      </c>
      <c r="E10" s="186"/>
      <c r="F10" s="187"/>
      <c r="G10" s="188"/>
      <c r="H10" s="188"/>
      <c r="I10" s="188"/>
    </row>
    <row r="11" spans="1:9" ht="21.75" customHeight="1" thickBot="1">
      <c r="A11" s="168">
        <v>20000000</v>
      </c>
      <c r="B11" s="169" t="s">
        <v>110</v>
      </c>
      <c r="C11" s="170">
        <f t="shared" si="0"/>
        <v>1988800</v>
      </c>
      <c r="D11" s="170">
        <f>D13+D12+D14</f>
        <v>460000</v>
      </c>
      <c r="E11" s="170">
        <f>E15</f>
        <v>1528800</v>
      </c>
      <c r="F11" s="189"/>
      <c r="G11" s="190"/>
      <c r="H11" s="190"/>
      <c r="I11" s="190"/>
    </row>
    <row r="12" spans="1:9" s="123" customFormat="1" ht="15.75" customHeight="1">
      <c r="A12" s="174">
        <v>21000000</v>
      </c>
      <c r="B12" s="175" t="s">
        <v>111</v>
      </c>
      <c r="C12" s="176">
        <f>D12</f>
        <v>160000</v>
      </c>
      <c r="D12" s="176">
        <v>160000</v>
      </c>
      <c r="E12" s="191"/>
      <c r="F12" s="192"/>
      <c r="G12" s="178"/>
      <c r="H12" s="178"/>
      <c r="I12" s="178"/>
    </row>
    <row r="13" spans="1:9" ht="44.25" customHeight="1">
      <c r="A13" s="179">
        <v>22000000</v>
      </c>
      <c r="B13" s="185" t="s">
        <v>72</v>
      </c>
      <c r="C13" s="181">
        <f t="shared" si="0"/>
        <v>280000</v>
      </c>
      <c r="D13" s="181">
        <v>280000</v>
      </c>
      <c r="E13" s="183"/>
      <c r="F13" s="184"/>
      <c r="G13" s="178"/>
      <c r="H13" s="178"/>
      <c r="I13" s="178"/>
    </row>
    <row r="14" spans="1:9" s="123" customFormat="1" ht="26.25" customHeight="1">
      <c r="A14" s="179">
        <v>24000000</v>
      </c>
      <c r="B14" s="193" t="s">
        <v>430</v>
      </c>
      <c r="C14" s="181">
        <f t="shared" si="0"/>
        <v>20000</v>
      </c>
      <c r="D14" s="182">
        <v>20000</v>
      </c>
      <c r="E14" s="183"/>
      <c r="F14" s="184"/>
      <c r="G14" s="178"/>
      <c r="H14" s="178"/>
      <c r="I14" s="178"/>
    </row>
    <row r="15" spans="1:9" ht="15.75" thickBot="1">
      <c r="A15" s="179">
        <v>25000000</v>
      </c>
      <c r="B15" s="185" t="s">
        <v>48</v>
      </c>
      <c r="C15" s="181">
        <f>D15+E15</f>
        <v>1528800</v>
      </c>
      <c r="D15" s="181"/>
      <c r="E15" s="181">
        <v>1528800</v>
      </c>
      <c r="F15" s="187"/>
      <c r="G15" s="178"/>
      <c r="H15" s="178"/>
      <c r="I15" s="178"/>
    </row>
    <row r="16" spans="1:9" ht="24.75" customHeight="1" thickBot="1">
      <c r="A16" s="195"/>
      <c r="B16" s="196" t="s">
        <v>116</v>
      </c>
      <c r="C16" s="170">
        <f>C11+C7</f>
        <v>8802800</v>
      </c>
      <c r="D16" s="170">
        <f>D11+D7</f>
        <v>7274000</v>
      </c>
      <c r="E16" s="170">
        <f>E11+E7</f>
        <v>1528800</v>
      </c>
      <c r="F16" s="197">
        <f>F11+F7</f>
        <v>0</v>
      </c>
      <c r="G16" s="178"/>
      <c r="H16" s="178"/>
      <c r="I16" s="178"/>
    </row>
    <row r="17" spans="1:9" ht="16.5" thickBot="1">
      <c r="A17" s="168">
        <v>40000000</v>
      </c>
      <c r="B17" s="169" t="s">
        <v>69</v>
      </c>
      <c r="C17" s="170">
        <f t="shared" si="0"/>
        <v>171769250</v>
      </c>
      <c r="D17" s="170">
        <f>D19+D22</f>
        <v>171769250</v>
      </c>
      <c r="E17" s="198"/>
      <c r="F17" s="199"/>
      <c r="G17" s="190"/>
      <c r="H17" s="190"/>
      <c r="I17" s="190"/>
    </row>
    <row r="18" spans="1:9" ht="15" hidden="1">
      <c r="A18" s="174">
        <v>41000000</v>
      </c>
      <c r="B18" s="175" t="s">
        <v>70</v>
      </c>
      <c r="C18" s="176" t="e">
        <f t="shared" si="0"/>
        <v>#REF!</v>
      </c>
      <c r="D18" s="176" t="e">
        <f>#REF!+#REF!</f>
        <v>#REF!</v>
      </c>
      <c r="E18" s="191"/>
      <c r="F18" s="192"/>
      <c r="G18" s="178"/>
      <c r="H18" s="178"/>
      <c r="I18" s="178"/>
    </row>
    <row r="19" spans="1:9" ht="15">
      <c r="A19" s="424">
        <v>41020000</v>
      </c>
      <c r="B19" s="425" t="s">
        <v>431</v>
      </c>
      <c r="C19" s="181">
        <f>D19+E19</f>
        <v>10164900</v>
      </c>
      <c r="D19" s="181">
        <f>D21+D20</f>
        <v>10164900</v>
      </c>
      <c r="E19" s="186"/>
      <c r="F19" s="187"/>
      <c r="G19" s="178"/>
      <c r="H19" s="178"/>
      <c r="I19" s="178"/>
    </row>
    <row r="20" spans="1:9" ht="15">
      <c r="A20" s="179">
        <v>41020100</v>
      </c>
      <c r="B20" s="426" t="s">
        <v>432</v>
      </c>
      <c r="C20" s="181">
        <f>D20+E20</f>
        <v>3410600</v>
      </c>
      <c r="D20" s="182">
        <v>3410600</v>
      </c>
      <c r="E20" s="183"/>
      <c r="F20" s="184"/>
      <c r="G20" s="178"/>
      <c r="H20" s="178"/>
      <c r="I20" s="178"/>
    </row>
    <row r="21" spans="1:9" ht="60">
      <c r="A21" s="179">
        <v>41020200</v>
      </c>
      <c r="B21" s="180" t="s">
        <v>433</v>
      </c>
      <c r="C21" s="181">
        <f>D21+E21</f>
        <v>6754300</v>
      </c>
      <c r="D21" s="182">
        <v>6754300</v>
      </c>
      <c r="E21" s="186"/>
      <c r="F21" s="187"/>
      <c r="G21" s="178"/>
      <c r="H21" s="178"/>
      <c r="I21" s="178"/>
    </row>
    <row r="22" spans="1:9" ht="33" customHeight="1">
      <c r="A22" s="424">
        <v>41030000</v>
      </c>
      <c r="B22" s="425" t="s">
        <v>109</v>
      </c>
      <c r="C22" s="181">
        <f>SUM(C23:C30)</f>
        <v>161604350</v>
      </c>
      <c r="D22" s="181">
        <f>SUM(D23:D30)</f>
        <v>161604350</v>
      </c>
      <c r="E22" s="427"/>
      <c r="F22" s="428"/>
      <c r="G22" s="178"/>
      <c r="H22" s="178"/>
      <c r="I22" s="178"/>
    </row>
    <row r="23" spans="1:9" ht="72" customHeight="1">
      <c r="A23" s="179">
        <v>41030600</v>
      </c>
      <c r="B23" s="200" t="s">
        <v>49</v>
      </c>
      <c r="C23" s="181">
        <f t="shared" si="0"/>
        <v>43464000</v>
      </c>
      <c r="D23" s="182">
        <v>43464000</v>
      </c>
      <c r="E23" s="183"/>
      <c r="F23" s="184"/>
      <c r="G23" s="178"/>
      <c r="H23" s="178"/>
      <c r="I23" s="178"/>
    </row>
    <row r="24" spans="1:9" ht="75" customHeight="1">
      <c r="A24" s="179">
        <v>41030800</v>
      </c>
      <c r="B24" s="200" t="s">
        <v>50</v>
      </c>
      <c r="C24" s="181">
        <f t="shared" si="0"/>
        <v>56023500</v>
      </c>
      <c r="D24" s="182">
        <v>56023500</v>
      </c>
      <c r="E24" s="183"/>
      <c r="F24" s="184"/>
      <c r="G24" s="178"/>
      <c r="H24" s="178"/>
      <c r="I24" s="178"/>
    </row>
    <row r="25" spans="1:9" ht="57.75" customHeight="1">
      <c r="A25" s="179">
        <v>41031000</v>
      </c>
      <c r="B25" s="200" t="s">
        <v>51</v>
      </c>
      <c r="C25" s="181">
        <f t="shared" si="0"/>
        <v>7895900</v>
      </c>
      <c r="D25" s="182">
        <v>7895900</v>
      </c>
      <c r="E25" s="183"/>
      <c r="F25" s="184"/>
      <c r="G25" s="178"/>
      <c r="H25" s="178"/>
      <c r="I25" s="178"/>
    </row>
    <row r="26" spans="1:9" ht="57.75" customHeight="1">
      <c r="A26" s="179">
        <v>41033600</v>
      </c>
      <c r="B26" s="429" t="s">
        <v>434</v>
      </c>
      <c r="C26" s="181">
        <f t="shared" si="0"/>
        <v>349800</v>
      </c>
      <c r="D26" s="182">
        <v>349800</v>
      </c>
      <c r="E26" s="183"/>
      <c r="F26" s="184"/>
      <c r="G26" s="178"/>
      <c r="H26" s="178"/>
      <c r="I26" s="178"/>
    </row>
    <row r="27" spans="1:9" ht="33.75" customHeight="1">
      <c r="A27" s="179">
        <v>41033900</v>
      </c>
      <c r="B27" s="200" t="s">
        <v>73</v>
      </c>
      <c r="C27" s="181">
        <f t="shared" si="0"/>
        <v>15655100</v>
      </c>
      <c r="D27" s="182">
        <v>15655100</v>
      </c>
      <c r="E27" s="183"/>
      <c r="F27" s="184"/>
      <c r="G27" s="178"/>
      <c r="H27" s="178"/>
      <c r="I27" s="178"/>
    </row>
    <row r="28" spans="1:9" ht="27" customHeight="1">
      <c r="A28" s="179">
        <v>41034200</v>
      </c>
      <c r="B28" s="200" t="s">
        <v>74</v>
      </c>
      <c r="C28" s="181">
        <f t="shared" si="0"/>
        <v>21267400</v>
      </c>
      <c r="D28" s="182">
        <v>21267400</v>
      </c>
      <c r="E28" s="183"/>
      <c r="F28" s="184"/>
      <c r="G28" s="178"/>
      <c r="H28" s="178"/>
      <c r="I28" s="178"/>
    </row>
    <row r="29" spans="1:9" ht="42" customHeight="1">
      <c r="A29" s="179">
        <v>41035000</v>
      </c>
      <c r="B29" s="200" t="s">
        <v>105</v>
      </c>
      <c r="C29" s="181">
        <f t="shared" si="0"/>
        <v>15331850</v>
      </c>
      <c r="D29" s="182">
        <v>15331850</v>
      </c>
      <c r="E29" s="183"/>
      <c r="F29" s="184"/>
      <c r="G29" s="178"/>
      <c r="H29" s="178"/>
      <c r="I29" s="178"/>
    </row>
    <row r="30" spans="1:9" ht="75.75" customHeight="1">
      <c r="A30" s="179">
        <v>410358000</v>
      </c>
      <c r="B30" s="201" t="s">
        <v>52</v>
      </c>
      <c r="C30" s="181">
        <f t="shared" si="0"/>
        <v>1616800</v>
      </c>
      <c r="D30" s="182">
        <v>1616800</v>
      </c>
      <c r="E30" s="183"/>
      <c r="F30" s="184"/>
      <c r="G30" s="178"/>
      <c r="H30" s="178"/>
      <c r="I30" s="178"/>
    </row>
    <row r="31" spans="1:9" ht="21" thickBot="1">
      <c r="A31" s="247"/>
      <c r="B31" s="248" t="s">
        <v>131</v>
      </c>
      <c r="C31" s="249">
        <f>D31+E31</f>
        <v>180572050</v>
      </c>
      <c r="D31" s="249">
        <f>D17+D11+D7</f>
        <v>179043250</v>
      </c>
      <c r="E31" s="249">
        <f>E17+E11+E7</f>
        <v>1528800</v>
      </c>
      <c r="F31" s="250"/>
      <c r="G31" s="194"/>
      <c r="H31" s="194"/>
      <c r="I31" s="194"/>
    </row>
    <row r="33" spans="1:5" ht="18.75">
      <c r="A33" s="203" t="s">
        <v>147</v>
      </c>
      <c r="D33" s="202"/>
      <c r="E33" s="203" t="s">
        <v>148</v>
      </c>
    </row>
    <row r="34" spans="1:2" ht="18.75">
      <c r="A34" s="436" t="s">
        <v>53</v>
      </c>
      <c r="B34" s="436"/>
    </row>
    <row r="45" s="17" customFormat="1" ht="15.75"/>
    <row r="56" ht="29.25" customHeight="1"/>
    <row r="57" ht="81" customHeight="1"/>
    <row r="69" ht="44.25" customHeight="1"/>
  </sheetData>
  <mergeCells count="10">
    <mergeCell ref="F3:I3"/>
    <mergeCell ref="D1:G1"/>
    <mergeCell ref="A34:B34"/>
    <mergeCell ref="D5:D6"/>
    <mergeCell ref="A5:A6"/>
    <mergeCell ref="B5:B6"/>
    <mergeCell ref="E5:F5"/>
    <mergeCell ref="C5:C6"/>
    <mergeCell ref="C2:F2"/>
    <mergeCell ref="A3:E3"/>
  </mergeCells>
  <printOptions horizontalCentered="1"/>
  <pageMargins left="0.1968503937007874" right="0.1968503937007874" top="0.64" bottom="0.2362204724409449" header="0" footer="0"/>
  <pageSetup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L16"/>
  <sheetViews>
    <sheetView zoomScaleSheetLayoutView="75" workbookViewId="0" topLeftCell="A1">
      <selection activeCell="F13" sqref="F13"/>
    </sheetView>
  </sheetViews>
  <sheetFormatPr defaultColWidth="9.00390625" defaultRowHeight="12.75"/>
  <cols>
    <col min="1" max="1" width="7.625" style="23" customWidth="1"/>
    <col min="2" max="2" width="69.75390625" style="23" customWidth="1"/>
    <col min="3" max="3" width="17.375" style="23" customWidth="1"/>
    <col min="4" max="4" width="15.25390625" style="23" customWidth="1"/>
    <col min="5" max="5" width="17.375" style="23" customWidth="1"/>
    <col min="6" max="6" width="19.25390625" style="23" customWidth="1"/>
    <col min="7" max="7" width="12.25390625" style="23" customWidth="1"/>
    <col min="8" max="16384" width="9.25390625" style="23" customWidth="1"/>
  </cols>
  <sheetData>
    <row r="1" spans="5:9" ht="54" customHeight="1">
      <c r="E1" s="445" t="s">
        <v>392</v>
      </c>
      <c r="F1" s="445"/>
      <c r="G1" s="97"/>
      <c r="H1" s="33"/>
      <c r="I1" s="33"/>
    </row>
    <row r="2" spans="2:7" ht="18" customHeight="1">
      <c r="B2" s="446"/>
      <c r="C2" s="446"/>
      <c r="D2" s="446"/>
      <c r="E2" s="446"/>
      <c r="F2" s="446"/>
      <c r="G2" s="34"/>
    </row>
    <row r="3" spans="2:6" ht="34.5" customHeight="1">
      <c r="B3" s="447" t="s">
        <v>393</v>
      </c>
      <c r="C3" s="447"/>
      <c r="D3" s="447"/>
      <c r="E3" s="447"/>
      <c r="F3" s="447"/>
    </row>
    <row r="4" ht="12.75">
      <c r="F4" s="24" t="s">
        <v>82</v>
      </c>
    </row>
    <row r="5" spans="1:6" ht="23.25" customHeight="1">
      <c r="A5" s="409" t="s">
        <v>31</v>
      </c>
      <c r="B5" s="409" t="s">
        <v>32</v>
      </c>
      <c r="C5" s="442" t="s">
        <v>27</v>
      </c>
      <c r="D5" s="410" t="s">
        <v>117</v>
      </c>
      <c r="E5" s="407" t="s">
        <v>33</v>
      </c>
      <c r="F5" s="441"/>
    </row>
    <row r="6" spans="1:6" ht="33" customHeight="1">
      <c r="A6" s="409"/>
      <c r="B6" s="409"/>
      <c r="C6" s="443"/>
      <c r="D6" s="406"/>
      <c r="E6" s="122" t="s">
        <v>34</v>
      </c>
      <c r="F6" s="122" t="s">
        <v>107</v>
      </c>
    </row>
    <row r="7" spans="1:6" ht="15">
      <c r="A7" s="26">
        <v>1</v>
      </c>
      <c r="B7" s="26">
        <v>2</v>
      </c>
      <c r="C7" s="28">
        <v>3</v>
      </c>
      <c r="D7" s="27">
        <v>4</v>
      </c>
      <c r="E7" s="26">
        <v>5</v>
      </c>
      <c r="F7" s="26">
        <v>6</v>
      </c>
    </row>
    <row r="8" spans="1:12" s="111" customFormat="1" ht="15">
      <c r="A8" s="105"/>
      <c r="B8" s="106" t="s">
        <v>75</v>
      </c>
      <c r="C8" s="107"/>
      <c r="D8" s="108"/>
      <c r="E8" s="108"/>
      <c r="F8" s="109"/>
      <c r="G8" s="110"/>
      <c r="H8" s="110"/>
      <c r="I8" s="110"/>
      <c r="J8" s="110"/>
      <c r="K8" s="110"/>
      <c r="L8" s="110"/>
    </row>
    <row r="9" spans="1:7" s="25" customFormat="1" ht="14.25">
      <c r="A9" s="58">
        <v>600000</v>
      </c>
      <c r="B9" s="54" t="s">
        <v>83</v>
      </c>
      <c r="C9" s="45">
        <v>0</v>
      </c>
      <c r="D9" s="45">
        <v>-1347100</v>
      </c>
      <c r="E9" s="45">
        <v>1347100</v>
      </c>
      <c r="F9" s="45">
        <v>1347100</v>
      </c>
      <c r="G9" s="38"/>
    </row>
    <row r="10" spans="1:7" ht="14.25">
      <c r="A10" s="59">
        <v>602000</v>
      </c>
      <c r="B10" s="54" t="s">
        <v>144</v>
      </c>
      <c r="C10" s="46">
        <v>0</v>
      </c>
      <c r="D10" s="45">
        <v>-1347100</v>
      </c>
      <c r="E10" s="45">
        <v>1347100</v>
      </c>
      <c r="F10" s="45">
        <v>1347100</v>
      </c>
      <c r="G10" s="38"/>
    </row>
    <row r="11" spans="1:7" ht="30">
      <c r="A11" s="58">
        <v>602400</v>
      </c>
      <c r="B11" s="53" t="s">
        <v>10</v>
      </c>
      <c r="C11" s="44">
        <v>0</v>
      </c>
      <c r="D11" s="45">
        <v>-1347100</v>
      </c>
      <c r="E11" s="45">
        <v>1347100</v>
      </c>
      <c r="F11" s="45">
        <v>1347100</v>
      </c>
      <c r="G11" s="38"/>
    </row>
    <row r="12" spans="1:7" ht="14.25">
      <c r="A12" s="244"/>
      <c r="B12" s="245" t="s">
        <v>84</v>
      </c>
      <c r="C12" s="246">
        <v>0</v>
      </c>
      <c r="D12" s="246">
        <v>-1347100</v>
      </c>
      <c r="E12" s="246">
        <v>1347000</v>
      </c>
      <c r="F12" s="246">
        <v>1347100</v>
      </c>
      <c r="G12" s="38"/>
    </row>
    <row r="15" spans="2:6" ht="15.75">
      <c r="B15" s="204" t="s">
        <v>147</v>
      </c>
      <c r="C15" s="205"/>
      <c r="D15" s="205"/>
      <c r="E15" s="206"/>
      <c r="F15" s="204" t="s">
        <v>148</v>
      </c>
    </row>
    <row r="16" spans="2:3" ht="15.75">
      <c r="B16" s="444" t="s">
        <v>53</v>
      </c>
      <c r="C16" s="444"/>
    </row>
  </sheetData>
  <mergeCells count="9">
    <mergeCell ref="B16:C16"/>
    <mergeCell ref="E1:F1"/>
    <mergeCell ref="B2:F2"/>
    <mergeCell ref="B3:F3"/>
    <mergeCell ref="A5:A6"/>
    <mergeCell ref="B5:B6"/>
    <mergeCell ref="D5:D6"/>
    <mergeCell ref="E5:F5"/>
    <mergeCell ref="C5:C6"/>
  </mergeCells>
  <printOptions horizontalCentered="1"/>
  <pageMargins left="0.1968503937007874" right="0.1968503937007874" top="0.55" bottom="0.3937007874015748" header="0" footer="0"/>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codeName="Лист40"/>
  <dimension ref="A1:Q125"/>
  <sheetViews>
    <sheetView showZeros="0" zoomScale="60" zoomScaleNormal="60" zoomScaleSheetLayoutView="50" workbookViewId="0" topLeftCell="A1">
      <pane xSplit="5" ySplit="6" topLeftCell="I102" activePane="bottomRight" state="frozen"/>
      <selection pane="topLeft" activeCell="E12" sqref="E12:E14"/>
      <selection pane="topRight" activeCell="E12" sqref="E12:E14"/>
      <selection pane="bottomLeft" activeCell="E12" sqref="E12:E14"/>
      <selection pane="bottomRight" activeCell="B105" sqref="B105:E105"/>
    </sheetView>
  </sheetViews>
  <sheetFormatPr defaultColWidth="9.00390625" defaultRowHeight="12.75"/>
  <cols>
    <col min="1" max="1" width="3.75390625" style="93" customWidth="1"/>
    <col min="2" max="3" width="12.625" style="69" customWidth="1"/>
    <col min="4" max="4" width="12.75390625" style="69" customWidth="1"/>
    <col min="5" max="5" width="52.125" style="94" customWidth="1"/>
    <col min="6" max="7" width="17.625" style="69" customWidth="1"/>
    <col min="8" max="8" width="15.375" style="69" customWidth="1"/>
    <col min="9" max="9" width="15.25390625" style="69" customWidth="1"/>
    <col min="10" max="10" width="14.75390625" style="69" customWidth="1"/>
    <col min="11" max="11" width="16.25390625" style="69" customWidth="1"/>
    <col min="12" max="12" width="16.00390625" style="69" customWidth="1"/>
    <col min="13" max="13" width="13.00390625" style="69" customWidth="1"/>
    <col min="14" max="14" width="14.625" style="69" customWidth="1"/>
    <col min="15" max="15" width="15.00390625" style="69" customWidth="1"/>
    <col min="16" max="16" width="14.75390625" style="69" customWidth="1"/>
    <col min="17" max="17" width="18.25390625" style="69" customWidth="1"/>
    <col min="18" max="16384" width="8.875" style="70" customWidth="1"/>
  </cols>
  <sheetData>
    <row r="1" spans="1:17" ht="71.25" customHeight="1">
      <c r="A1" s="67"/>
      <c r="B1" s="67"/>
      <c r="C1" s="67"/>
      <c r="D1" s="67"/>
      <c r="E1" s="68"/>
      <c r="F1" s="67"/>
      <c r="G1" s="67"/>
      <c r="H1" s="67"/>
      <c r="I1" s="67"/>
      <c r="J1" s="67"/>
      <c r="K1" s="67"/>
      <c r="L1" s="67"/>
      <c r="O1" s="462" t="s">
        <v>394</v>
      </c>
      <c r="P1" s="462"/>
      <c r="Q1" s="462"/>
    </row>
    <row r="2" spans="1:17" ht="49.5" customHeight="1" thickBot="1">
      <c r="A2" s="71"/>
      <c r="B2" s="466" t="s">
        <v>175</v>
      </c>
      <c r="C2" s="466"/>
      <c r="D2" s="466"/>
      <c r="E2" s="466"/>
      <c r="F2" s="466"/>
      <c r="G2" s="466"/>
      <c r="H2" s="466"/>
      <c r="I2" s="466"/>
      <c r="J2" s="466"/>
      <c r="K2" s="466"/>
      <c r="L2" s="466"/>
      <c r="M2" s="466"/>
      <c r="N2" s="466"/>
      <c r="O2" s="466"/>
      <c r="P2" s="466"/>
      <c r="Q2" s="72" t="s">
        <v>82</v>
      </c>
    </row>
    <row r="3" spans="1:17" ht="72" customHeight="1" thickBot="1">
      <c r="A3" s="451"/>
      <c r="B3" s="455" t="s">
        <v>176</v>
      </c>
      <c r="C3" s="455" t="s">
        <v>177</v>
      </c>
      <c r="D3" s="455" t="s">
        <v>178</v>
      </c>
      <c r="E3" s="467" t="s">
        <v>412</v>
      </c>
      <c r="F3" s="448" t="s">
        <v>117</v>
      </c>
      <c r="G3" s="449"/>
      <c r="H3" s="449"/>
      <c r="I3" s="449"/>
      <c r="J3" s="450"/>
      <c r="K3" s="448" t="s">
        <v>26</v>
      </c>
      <c r="L3" s="449"/>
      <c r="M3" s="449"/>
      <c r="N3" s="449"/>
      <c r="O3" s="449"/>
      <c r="P3" s="450"/>
      <c r="Q3" s="463" t="s">
        <v>119</v>
      </c>
    </row>
    <row r="4" spans="1:17" ht="21" customHeight="1" thickBot="1">
      <c r="A4" s="451"/>
      <c r="B4" s="456"/>
      <c r="C4" s="456"/>
      <c r="D4" s="456"/>
      <c r="E4" s="468"/>
      <c r="F4" s="458" t="s">
        <v>119</v>
      </c>
      <c r="G4" s="460" t="s">
        <v>76</v>
      </c>
      <c r="H4" s="454" t="s">
        <v>29</v>
      </c>
      <c r="I4" s="454"/>
      <c r="J4" s="452" t="s">
        <v>77</v>
      </c>
      <c r="K4" s="458" t="s">
        <v>119</v>
      </c>
      <c r="L4" s="460" t="s">
        <v>76</v>
      </c>
      <c r="M4" s="454" t="s">
        <v>29</v>
      </c>
      <c r="N4" s="454"/>
      <c r="O4" s="452" t="s">
        <v>77</v>
      </c>
      <c r="P4" s="288" t="s">
        <v>29</v>
      </c>
      <c r="Q4" s="464"/>
    </row>
    <row r="5" spans="1:17" ht="92.25" customHeight="1" thickBot="1">
      <c r="A5" s="451"/>
      <c r="B5" s="457"/>
      <c r="C5" s="457"/>
      <c r="D5" s="457"/>
      <c r="E5" s="469"/>
      <c r="F5" s="459"/>
      <c r="G5" s="461"/>
      <c r="H5" s="103" t="s">
        <v>81</v>
      </c>
      <c r="I5" s="103" t="s">
        <v>78</v>
      </c>
      <c r="J5" s="453"/>
      <c r="K5" s="459"/>
      <c r="L5" s="461"/>
      <c r="M5" s="103" t="s">
        <v>81</v>
      </c>
      <c r="N5" s="103" t="s">
        <v>78</v>
      </c>
      <c r="O5" s="453"/>
      <c r="P5" s="113" t="s">
        <v>85</v>
      </c>
      <c r="Q5" s="465"/>
    </row>
    <row r="6" spans="1:17" s="74" customFormat="1" ht="27" customHeight="1">
      <c r="A6" s="73"/>
      <c r="B6" s="308">
        <v>1</v>
      </c>
      <c r="C6" s="309"/>
      <c r="D6" s="309">
        <v>2</v>
      </c>
      <c r="E6" s="310">
        <v>3</v>
      </c>
      <c r="F6" s="290">
        <v>4</v>
      </c>
      <c r="G6" s="311">
        <v>5</v>
      </c>
      <c r="H6" s="289">
        <v>6</v>
      </c>
      <c r="I6" s="289">
        <v>7</v>
      </c>
      <c r="J6" s="311">
        <v>8</v>
      </c>
      <c r="K6" s="311">
        <v>9</v>
      </c>
      <c r="L6" s="289">
        <v>10</v>
      </c>
      <c r="M6" s="289">
        <v>11</v>
      </c>
      <c r="N6" s="289">
        <v>12</v>
      </c>
      <c r="O6" s="289">
        <v>13</v>
      </c>
      <c r="P6" s="312">
        <v>14</v>
      </c>
      <c r="Q6" s="313">
        <v>16</v>
      </c>
    </row>
    <row r="7" spans="1:17" s="76" customFormat="1" ht="44.25" customHeight="1">
      <c r="A7" s="75"/>
      <c r="B7" s="314" t="s">
        <v>181</v>
      </c>
      <c r="C7" s="315"/>
      <c r="D7" s="315"/>
      <c r="E7" s="316" t="s">
        <v>259</v>
      </c>
      <c r="F7" s="317">
        <f>F8</f>
        <v>1594150</v>
      </c>
      <c r="G7" s="317">
        <f aca="true" t="shared" si="0" ref="G7:Q7">G8</f>
        <v>1594150</v>
      </c>
      <c r="H7" s="317">
        <f t="shared" si="0"/>
        <v>886110</v>
      </c>
      <c r="I7" s="317">
        <f t="shared" si="0"/>
        <v>171085</v>
      </c>
      <c r="J7" s="317">
        <f t="shared" si="0"/>
        <v>0</v>
      </c>
      <c r="K7" s="317">
        <f t="shared" si="0"/>
        <v>74100</v>
      </c>
      <c r="L7" s="317">
        <f t="shared" si="0"/>
        <v>52100</v>
      </c>
      <c r="M7" s="317">
        <f t="shared" si="0"/>
        <v>0</v>
      </c>
      <c r="N7" s="317">
        <f t="shared" si="0"/>
        <v>36600</v>
      </c>
      <c r="O7" s="317">
        <f t="shared" si="0"/>
        <v>22000</v>
      </c>
      <c r="P7" s="317">
        <f t="shared" si="0"/>
        <v>22000</v>
      </c>
      <c r="Q7" s="317">
        <f t="shared" si="0"/>
        <v>1668250</v>
      </c>
    </row>
    <row r="8" spans="1:17" s="79" customFormat="1" ht="49.5" customHeight="1">
      <c r="A8" s="77"/>
      <c r="B8" s="318" t="s">
        <v>181</v>
      </c>
      <c r="C8" s="318"/>
      <c r="D8" s="318"/>
      <c r="E8" s="316" t="s">
        <v>259</v>
      </c>
      <c r="F8" s="319">
        <f>F9+F10</f>
        <v>1594150</v>
      </c>
      <c r="G8" s="319">
        <f aca="true" t="shared" si="1" ref="G8:Q8">G9+G10</f>
        <v>1594150</v>
      </c>
      <c r="H8" s="319">
        <f t="shared" si="1"/>
        <v>886110</v>
      </c>
      <c r="I8" s="319">
        <f t="shared" si="1"/>
        <v>171085</v>
      </c>
      <c r="J8" s="319">
        <f t="shared" si="1"/>
        <v>0</v>
      </c>
      <c r="K8" s="319">
        <f t="shared" si="1"/>
        <v>74100</v>
      </c>
      <c r="L8" s="319">
        <f t="shared" si="1"/>
        <v>52100</v>
      </c>
      <c r="M8" s="319">
        <f t="shared" si="1"/>
        <v>0</v>
      </c>
      <c r="N8" s="319">
        <f t="shared" si="1"/>
        <v>36600</v>
      </c>
      <c r="O8" s="319">
        <f t="shared" si="1"/>
        <v>22000</v>
      </c>
      <c r="P8" s="319">
        <f t="shared" si="1"/>
        <v>22000</v>
      </c>
      <c r="Q8" s="319">
        <f t="shared" si="1"/>
        <v>1668250</v>
      </c>
    </row>
    <row r="9" spans="1:17" ht="120" customHeight="1">
      <c r="A9" s="80"/>
      <c r="B9" s="300" t="s">
        <v>182</v>
      </c>
      <c r="C9" s="300" t="s">
        <v>106</v>
      </c>
      <c r="D9" s="300" t="s">
        <v>141</v>
      </c>
      <c r="E9" s="350" t="s">
        <v>183</v>
      </c>
      <c r="F9" s="139">
        <v>1499850</v>
      </c>
      <c r="G9" s="139">
        <v>1499850</v>
      </c>
      <c r="H9" s="78">
        <v>886110</v>
      </c>
      <c r="I9" s="78">
        <v>171085</v>
      </c>
      <c r="J9" s="139"/>
      <c r="K9" s="139">
        <v>74100</v>
      </c>
      <c r="L9" s="139">
        <v>52100</v>
      </c>
      <c r="M9" s="78"/>
      <c r="N9" s="139">
        <v>36600</v>
      </c>
      <c r="O9" s="139">
        <v>22000</v>
      </c>
      <c r="P9" s="139">
        <v>22000</v>
      </c>
      <c r="Q9" s="64">
        <f>F9+K9</f>
        <v>1573950</v>
      </c>
    </row>
    <row r="10" spans="1:17" s="79" customFormat="1" ht="38.25" customHeight="1">
      <c r="A10" s="77"/>
      <c r="B10" s="321" t="s">
        <v>184</v>
      </c>
      <c r="C10" s="321"/>
      <c r="D10" s="321"/>
      <c r="E10" s="322" t="s">
        <v>80</v>
      </c>
      <c r="F10" s="78">
        <f>F11+F12+F13</f>
        <v>94300</v>
      </c>
      <c r="G10" s="78">
        <f>G11+G12+G13</f>
        <v>94300</v>
      </c>
      <c r="H10" s="78">
        <v>0</v>
      </c>
      <c r="I10" s="78">
        <v>0</v>
      </c>
      <c r="J10" s="78">
        <v>0</v>
      </c>
      <c r="K10" s="78"/>
      <c r="L10" s="78"/>
      <c r="M10" s="78"/>
      <c r="N10" s="78"/>
      <c r="O10" s="78"/>
      <c r="P10" s="78"/>
      <c r="Q10" s="78">
        <f>Q11+Q12+Q13</f>
        <v>94300</v>
      </c>
    </row>
    <row r="11" spans="1:17" s="79" customFormat="1" ht="38.25" customHeight="1">
      <c r="A11" s="77"/>
      <c r="B11" s="323" t="s">
        <v>185</v>
      </c>
      <c r="C11" s="323" t="s">
        <v>186</v>
      </c>
      <c r="D11" s="323" t="s">
        <v>57</v>
      </c>
      <c r="E11" s="324" t="s">
        <v>187</v>
      </c>
      <c r="F11" s="139">
        <v>19000</v>
      </c>
      <c r="G11" s="139">
        <v>19000</v>
      </c>
      <c r="H11" s="78"/>
      <c r="I11" s="78"/>
      <c r="J11" s="78"/>
      <c r="K11" s="78"/>
      <c r="L11" s="78"/>
      <c r="M11" s="78"/>
      <c r="N11" s="78"/>
      <c r="O11" s="78"/>
      <c r="P11" s="78"/>
      <c r="Q11" s="64">
        <f>F11+K11</f>
        <v>19000</v>
      </c>
    </row>
    <row r="12" spans="1:17" ht="37.5">
      <c r="A12" s="80"/>
      <c r="B12" s="325" t="s">
        <v>188</v>
      </c>
      <c r="C12" s="325" t="s">
        <v>189</v>
      </c>
      <c r="D12" s="325" t="s">
        <v>57</v>
      </c>
      <c r="E12" s="326" t="s">
        <v>190</v>
      </c>
      <c r="F12" s="114">
        <v>65300</v>
      </c>
      <c r="G12" s="114">
        <v>65300</v>
      </c>
      <c r="H12" s="114"/>
      <c r="I12" s="114"/>
      <c r="J12" s="114"/>
      <c r="K12" s="114"/>
      <c r="L12" s="114"/>
      <c r="M12" s="114"/>
      <c r="N12" s="114"/>
      <c r="O12" s="114"/>
      <c r="P12" s="114"/>
      <c r="Q12" s="64">
        <f>F12+K12</f>
        <v>65300</v>
      </c>
    </row>
    <row r="13" spans="1:17" ht="37.5">
      <c r="A13" s="80"/>
      <c r="B13" s="325" t="s">
        <v>191</v>
      </c>
      <c r="C13" s="325" t="s">
        <v>192</v>
      </c>
      <c r="D13" s="325" t="s">
        <v>57</v>
      </c>
      <c r="E13" s="326" t="s">
        <v>193</v>
      </c>
      <c r="F13" s="114">
        <v>10000</v>
      </c>
      <c r="G13" s="114">
        <v>10000</v>
      </c>
      <c r="H13" s="114"/>
      <c r="I13" s="114"/>
      <c r="J13" s="114"/>
      <c r="K13" s="114"/>
      <c r="L13" s="114"/>
      <c r="M13" s="114"/>
      <c r="N13" s="114"/>
      <c r="O13" s="114"/>
      <c r="P13" s="114"/>
      <c r="Q13" s="64">
        <f>F13+K13</f>
        <v>10000</v>
      </c>
    </row>
    <row r="14" spans="1:17" s="83" customFormat="1" ht="40.5">
      <c r="A14" s="82"/>
      <c r="B14" s="318" t="s">
        <v>194</v>
      </c>
      <c r="C14" s="327"/>
      <c r="D14" s="327"/>
      <c r="E14" s="316" t="s">
        <v>124</v>
      </c>
      <c r="F14" s="328">
        <f>F15</f>
        <v>28179530</v>
      </c>
      <c r="G14" s="328">
        <f aca="true" t="shared" si="2" ref="G14:Q14">G15</f>
        <v>28179530</v>
      </c>
      <c r="H14" s="328">
        <f t="shared" si="2"/>
        <v>467890</v>
      </c>
      <c r="I14" s="328">
        <f t="shared" si="2"/>
        <v>31985</v>
      </c>
      <c r="J14" s="328">
        <f t="shared" si="2"/>
        <v>0</v>
      </c>
      <c r="K14" s="328">
        <f t="shared" si="2"/>
        <v>1380000</v>
      </c>
      <c r="L14" s="328">
        <f t="shared" si="2"/>
        <v>640000</v>
      </c>
      <c r="M14" s="328">
        <f t="shared" si="2"/>
        <v>0</v>
      </c>
      <c r="N14" s="328">
        <f t="shared" si="2"/>
        <v>0</v>
      </c>
      <c r="O14" s="328">
        <f t="shared" si="2"/>
        <v>740000</v>
      </c>
      <c r="P14" s="328">
        <f t="shared" si="2"/>
        <v>700000</v>
      </c>
      <c r="Q14" s="328">
        <f t="shared" si="2"/>
        <v>29559530</v>
      </c>
    </row>
    <row r="15" spans="1:17" s="83" customFormat="1" ht="66.75" customHeight="1">
      <c r="A15" s="82"/>
      <c r="B15" s="318" t="s">
        <v>194</v>
      </c>
      <c r="C15" s="327"/>
      <c r="D15" s="327"/>
      <c r="E15" s="316" t="s">
        <v>124</v>
      </c>
      <c r="F15" s="328">
        <f>F16+F18+F20+F23+F24+F26+F28+F33+F34+F36+F43+F44+F46+F45+F47</f>
        <v>28179530</v>
      </c>
      <c r="G15" s="328">
        <f>G16+G18+G20+G23+G24+G26+G28+G33+G34+G36+G43+G44+G46+G45+G47</f>
        <v>28179530</v>
      </c>
      <c r="H15" s="328">
        <f>H16+H18+H20+H23+H24+H26+H28+H33+H34+H36+H43+H44+H46+H45+H47</f>
        <v>467890</v>
      </c>
      <c r="I15" s="328">
        <f>I16+I18+I20+I23+I24+I26+I28+I33+I34+I36+I43+I44+I46+I45+I47</f>
        <v>31985</v>
      </c>
      <c r="J15" s="328">
        <f>J16+J18+J20+J23+J24+J26+J28+J33+J34+J36+J43+J44+J46+J45+J47</f>
        <v>0</v>
      </c>
      <c r="K15" s="328">
        <f aca="true" t="shared" si="3" ref="K15:Q15">K16+K18+K20+K23+K24+K26+K28+K33+K34+K36+K42+K43+K44+K46+K45+K47</f>
        <v>1380000</v>
      </c>
      <c r="L15" s="328">
        <f t="shared" si="3"/>
        <v>640000</v>
      </c>
      <c r="M15" s="328">
        <f t="shared" si="3"/>
        <v>0</v>
      </c>
      <c r="N15" s="328">
        <f t="shared" si="3"/>
        <v>0</v>
      </c>
      <c r="O15" s="328">
        <f t="shared" si="3"/>
        <v>740000</v>
      </c>
      <c r="P15" s="328">
        <f t="shared" si="3"/>
        <v>700000</v>
      </c>
      <c r="Q15" s="328">
        <f t="shared" si="3"/>
        <v>29559530</v>
      </c>
    </row>
    <row r="16" spans="1:17" s="83" customFormat="1" ht="42.75" customHeight="1">
      <c r="A16" s="82"/>
      <c r="B16" s="156" t="s">
        <v>385</v>
      </c>
      <c r="C16" s="348" t="s">
        <v>386</v>
      </c>
      <c r="D16" s="348" t="s">
        <v>61</v>
      </c>
      <c r="E16" s="349" t="s">
        <v>387</v>
      </c>
      <c r="F16" s="64">
        <v>19508165</v>
      </c>
      <c r="G16" s="64">
        <v>19508165</v>
      </c>
      <c r="H16" s="64"/>
      <c r="I16" s="64"/>
      <c r="J16" s="64"/>
      <c r="K16" s="64">
        <v>674000</v>
      </c>
      <c r="L16" s="64">
        <v>634000</v>
      </c>
      <c r="M16" s="64"/>
      <c r="N16" s="64"/>
      <c r="O16" s="64">
        <v>40000</v>
      </c>
      <c r="P16" s="64"/>
      <c r="Q16" s="64">
        <f aca="true" t="shared" si="4" ref="Q16:Q48">F16+K16</f>
        <v>20182165</v>
      </c>
    </row>
    <row r="17" spans="1:17" s="83" customFormat="1" ht="41.25" customHeight="1">
      <c r="A17" s="82"/>
      <c r="B17" s="156"/>
      <c r="C17" s="296"/>
      <c r="D17" s="348"/>
      <c r="E17" s="329" t="s">
        <v>206</v>
      </c>
      <c r="F17" s="293">
        <v>16365100</v>
      </c>
      <c r="G17" s="293">
        <v>16365100</v>
      </c>
      <c r="H17" s="64"/>
      <c r="I17" s="64"/>
      <c r="J17" s="64"/>
      <c r="K17" s="64"/>
      <c r="L17" s="64"/>
      <c r="M17" s="64"/>
      <c r="N17" s="64"/>
      <c r="O17" s="64"/>
      <c r="P17" s="64"/>
      <c r="Q17" s="64">
        <f t="shared" si="4"/>
        <v>16365100</v>
      </c>
    </row>
    <row r="18" spans="1:17" s="83" customFormat="1" ht="33.75" customHeight="1">
      <c r="A18" s="82"/>
      <c r="B18" s="156" t="s">
        <v>195</v>
      </c>
      <c r="C18" s="156" t="s">
        <v>197</v>
      </c>
      <c r="D18" s="156" t="s">
        <v>198</v>
      </c>
      <c r="E18" s="298" t="s">
        <v>196</v>
      </c>
      <c r="F18" s="64">
        <v>6823030</v>
      </c>
      <c r="G18" s="64">
        <v>6823030</v>
      </c>
      <c r="H18" s="129"/>
      <c r="I18" s="129"/>
      <c r="J18" s="129"/>
      <c r="K18" s="64">
        <v>6000</v>
      </c>
      <c r="L18" s="64">
        <v>6000</v>
      </c>
      <c r="M18" s="129"/>
      <c r="N18" s="129"/>
      <c r="O18" s="129"/>
      <c r="P18" s="129"/>
      <c r="Q18" s="64">
        <f t="shared" si="4"/>
        <v>6829030</v>
      </c>
    </row>
    <row r="19" spans="1:17" s="83" customFormat="1" ht="45.75" customHeight="1">
      <c r="A19" s="82"/>
      <c r="B19" s="156"/>
      <c r="C19" s="156"/>
      <c r="D19" s="156"/>
      <c r="E19" s="329" t="s">
        <v>206</v>
      </c>
      <c r="F19" s="64">
        <v>4445700</v>
      </c>
      <c r="G19" s="64">
        <v>4445700</v>
      </c>
      <c r="H19" s="129"/>
      <c r="I19" s="129"/>
      <c r="J19" s="129"/>
      <c r="K19" s="129"/>
      <c r="L19" s="129"/>
      <c r="M19" s="129"/>
      <c r="N19" s="129"/>
      <c r="O19" s="129"/>
      <c r="P19" s="129"/>
      <c r="Q19" s="64">
        <f t="shared" si="4"/>
        <v>4445700</v>
      </c>
    </row>
    <row r="20" spans="1:17" s="83" customFormat="1" ht="45.75" customHeight="1">
      <c r="A20" s="82"/>
      <c r="B20" s="156" t="s">
        <v>202</v>
      </c>
      <c r="C20" s="156" t="s">
        <v>388</v>
      </c>
      <c r="D20" s="156"/>
      <c r="E20" s="298" t="s">
        <v>203</v>
      </c>
      <c r="F20" s="129">
        <v>646600</v>
      </c>
      <c r="G20" s="129">
        <v>646600</v>
      </c>
      <c r="H20" s="129">
        <f aca="true" t="shared" si="5" ref="H20:Q20">H21</f>
        <v>0</v>
      </c>
      <c r="I20" s="129">
        <f t="shared" si="5"/>
        <v>0</v>
      </c>
      <c r="J20" s="129">
        <f t="shared" si="5"/>
        <v>0</v>
      </c>
      <c r="K20" s="129">
        <f t="shared" si="5"/>
        <v>0</v>
      </c>
      <c r="L20" s="129">
        <f t="shared" si="5"/>
        <v>0</v>
      </c>
      <c r="M20" s="129">
        <f t="shared" si="5"/>
        <v>0</v>
      </c>
      <c r="N20" s="129">
        <f t="shared" si="5"/>
        <v>0</v>
      </c>
      <c r="O20" s="129">
        <f t="shared" si="5"/>
        <v>0</v>
      </c>
      <c r="P20" s="129">
        <f t="shared" si="5"/>
        <v>0</v>
      </c>
      <c r="Q20" s="64">
        <f t="shared" si="5"/>
        <v>646600</v>
      </c>
    </row>
    <row r="21" spans="1:17" s="83" customFormat="1" ht="59.25" customHeight="1">
      <c r="A21" s="82"/>
      <c r="B21" s="156" t="s">
        <v>204</v>
      </c>
      <c r="C21" s="156" t="s">
        <v>205</v>
      </c>
      <c r="D21" s="156" t="s">
        <v>62</v>
      </c>
      <c r="E21" s="295" t="s">
        <v>126</v>
      </c>
      <c r="F21" s="64">
        <v>646600</v>
      </c>
      <c r="G21" s="64">
        <v>646600</v>
      </c>
      <c r="H21" s="129"/>
      <c r="I21" s="129"/>
      <c r="J21" s="129"/>
      <c r="K21" s="129"/>
      <c r="L21" s="129"/>
      <c r="M21" s="129"/>
      <c r="N21" s="129"/>
      <c r="O21" s="129"/>
      <c r="P21" s="129"/>
      <c r="Q21" s="293">
        <f t="shared" si="4"/>
        <v>646600</v>
      </c>
    </row>
    <row r="22" spans="1:17" s="83" customFormat="1" ht="36.75" customHeight="1">
      <c r="A22" s="82"/>
      <c r="B22" s="141"/>
      <c r="C22" s="156"/>
      <c r="D22" s="156"/>
      <c r="E22" s="329" t="s">
        <v>206</v>
      </c>
      <c r="F22" s="64">
        <v>456600</v>
      </c>
      <c r="G22" s="64">
        <v>456600</v>
      </c>
      <c r="H22" s="129"/>
      <c r="I22" s="129"/>
      <c r="J22" s="129"/>
      <c r="K22" s="129"/>
      <c r="L22" s="129"/>
      <c r="M22" s="129"/>
      <c r="N22" s="129"/>
      <c r="O22" s="129"/>
      <c r="P22" s="129"/>
      <c r="Q22" s="64">
        <f t="shared" si="4"/>
        <v>456600</v>
      </c>
    </row>
    <row r="23" spans="1:17" s="83" customFormat="1" ht="45.75" customHeight="1">
      <c r="A23" s="82"/>
      <c r="B23" s="156" t="s">
        <v>199</v>
      </c>
      <c r="C23" s="156" t="s">
        <v>200</v>
      </c>
      <c r="D23" s="156" t="s">
        <v>62</v>
      </c>
      <c r="E23" s="298" t="s">
        <v>201</v>
      </c>
      <c r="F23" s="64">
        <v>93800</v>
      </c>
      <c r="G23" s="64">
        <v>93800</v>
      </c>
      <c r="H23" s="129"/>
      <c r="I23" s="129"/>
      <c r="J23" s="129"/>
      <c r="K23" s="129"/>
      <c r="L23" s="129"/>
      <c r="M23" s="129"/>
      <c r="N23" s="129"/>
      <c r="O23" s="129"/>
      <c r="P23" s="129"/>
      <c r="Q23" s="64">
        <f t="shared" si="4"/>
        <v>93800</v>
      </c>
    </row>
    <row r="24" spans="1:17" s="83" customFormat="1" ht="18.75" customHeight="1">
      <c r="A24" s="84"/>
      <c r="B24" s="137" t="s">
        <v>207</v>
      </c>
      <c r="C24" s="137" t="s">
        <v>389</v>
      </c>
      <c r="D24" s="137" t="s">
        <v>134</v>
      </c>
      <c r="E24" s="136" t="s">
        <v>18</v>
      </c>
      <c r="F24" s="64">
        <v>60400</v>
      </c>
      <c r="G24" s="64">
        <v>60400</v>
      </c>
      <c r="H24" s="21"/>
      <c r="I24" s="21"/>
      <c r="J24" s="21"/>
      <c r="K24" s="64"/>
      <c r="L24" s="21"/>
      <c r="M24" s="21"/>
      <c r="N24" s="21"/>
      <c r="O24" s="21"/>
      <c r="P24" s="330"/>
      <c r="Q24" s="64">
        <f t="shared" si="4"/>
        <v>60400</v>
      </c>
    </row>
    <row r="25" spans="1:17" s="83" customFormat="1" ht="18.75" customHeight="1">
      <c r="A25" s="84"/>
      <c r="B25" s="294" t="s">
        <v>208</v>
      </c>
      <c r="C25" s="294" t="s">
        <v>209</v>
      </c>
      <c r="D25" s="294" t="s">
        <v>134</v>
      </c>
      <c r="E25" s="295" t="s">
        <v>210</v>
      </c>
      <c r="F25" s="293">
        <v>60400</v>
      </c>
      <c r="G25" s="293">
        <v>60400</v>
      </c>
      <c r="H25" s="21"/>
      <c r="I25" s="21"/>
      <c r="J25" s="21"/>
      <c r="K25" s="64"/>
      <c r="L25" s="21"/>
      <c r="M25" s="21"/>
      <c r="N25" s="21"/>
      <c r="O25" s="21"/>
      <c r="P25" s="330"/>
      <c r="Q25" s="293">
        <f t="shared" si="4"/>
        <v>60400</v>
      </c>
    </row>
    <row r="26" spans="1:17" s="83" customFormat="1" ht="44.25" customHeight="1">
      <c r="A26" s="84"/>
      <c r="B26" s="137" t="s">
        <v>216</v>
      </c>
      <c r="C26" s="137" t="s">
        <v>211</v>
      </c>
      <c r="D26" s="137"/>
      <c r="E26" s="136" t="s">
        <v>212</v>
      </c>
      <c r="F26" s="64">
        <v>20000</v>
      </c>
      <c r="G26" s="64">
        <v>20000</v>
      </c>
      <c r="H26" s="21"/>
      <c r="I26" s="21"/>
      <c r="J26" s="21"/>
      <c r="K26" s="64"/>
      <c r="L26" s="21"/>
      <c r="M26" s="21"/>
      <c r="N26" s="21"/>
      <c r="O26" s="21"/>
      <c r="P26" s="330"/>
      <c r="Q26" s="64">
        <f t="shared" si="4"/>
        <v>20000</v>
      </c>
    </row>
    <row r="27" spans="1:17" s="83" customFormat="1" ht="42.75" customHeight="1">
      <c r="A27" s="84"/>
      <c r="B27" s="294" t="s">
        <v>213</v>
      </c>
      <c r="C27" s="294" t="s">
        <v>214</v>
      </c>
      <c r="D27" s="294" t="s">
        <v>138</v>
      </c>
      <c r="E27" s="295" t="s">
        <v>215</v>
      </c>
      <c r="F27" s="293">
        <v>20000</v>
      </c>
      <c r="G27" s="293">
        <v>20000</v>
      </c>
      <c r="H27" s="21"/>
      <c r="I27" s="21"/>
      <c r="J27" s="21"/>
      <c r="K27" s="64"/>
      <c r="L27" s="21"/>
      <c r="M27" s="21"/>
      <c r="N27" s="21"/>
      <c r="O27" s="21"/>
      <c r="P27" s="330"/>
      <c r="Q27" s="64">
        <f t="shared" si="4"/>
        <v>20000</v>
      </c>
    </row>
    <row r="28" spans="1:17" s="83" customFormat="1" ht="42.75" customHeight="1">
      <c r="A28" s="84"/>
      <c r="B28" s="137" t="s">
        <v>218</v>
      </c>
      <c r="C28" s="137" t="s">
        <v>219</v>
      </c>
      <c r="D28" s="137"/>
      <c r="E28" s="136" t="s">
        <v>220</v>
      </c>
      <c r="F28" s="64">
        <f>SUM(F29:F32)</f>
        <v>669935</v>
      </c>
      <c r="G28" s="64">
        <f aca="true" t="shared" si="6" ref="G28:Q28">SUM(G29:G32)</f>
        <v>669935</v>
      </c>
      <c r="H28" s="64">
        <f t="shared" si="6"/>
        <v>467890</v>
      </c>
      <c r="I28" s="64">
        <f t="shared" si="6"/>
        <v>31985</v>
      </c>
      <c r="J28" s="64">
        <f t="shared" si="6"/>
        <v>0</v>
      </c>
      <c r="K28" s="64">
        <f t="shared" si="6"/>
        <v>0</v>
      </c>
      <c r="L28" s="64">
        <f t="shared" si="6"/>
        <v>0</v>
      </c>
      <c r="M28" s="64">
        <f t="shared" si="6"/>
        <v>0</v>
      </c>
      <c r="N28" s="64">
        <f t="shared" si="6"/>
        <v>0</v>
      </c>
      <c r="O28" s="64">
        <f t="shared" si="6"/>
        <v>0</v>
      </c>
      <c r="P28" s="64">
        <f t="shared" si="6"/>
        <v>0</v>
      </c>
      <c r="Q28" s="64">
        <f t="shared" si="6"/>
        <v>669935</v>
      </c>
    </row>
    <row r="29" spans="1:17" s="83" customFormat="1" ht="43.5" customHeight="1">
      <c r="A29" s="84"/>
      <c r="B29" s="294" t="s">
        <v>217</v>
      </c>
      <c r="C29" s="294" t="s">
        <v>221</v>
      </c>
      <c r="D29" s="294" t="s">
        <v>138</v>
      </c>
      <c r="E29" s="295" t="s">
        <v>222</v>
      </c>
      <c r="F29" s="293">
        <v>661035</v>
      </c>
      <c r="G29" s="293">
        <v>661035</v>
      </c>
      <c r="H29" s="293">
        <v>467890</v>
      </c>
      <c r="I29" s="299">
        <v>31985</v>
      </c>
      <c r="J29" s="21"/>
      <c r="K29" s="64"/>
      <c r="L29" s="21"/>
      <c r="M29" s="21"/>
      <c r="N29" s="21"/>
      <c r="O29" s="21"/>
      <c r="P29" s="330"/>
      <c r="Q29" s="293">
        <f t="shared" si="4"/>
        <v>661035</v>
      </c>
    </row>
    <row r="30" spans="1:17" s="83" customFormat="1" ht="50.25" customHeight="1">
      <c r="A30" s="84"/>
      <c r="B30" s="294" t="s">
        <v>223</v>
      </c>
      <c r="C30" s="294" t="s">
        <v>224</v>
      </c>
      <c r="D30" s="294" t="s">
        <v>138</v>
      </c>
      <c r="E30" s="295" t="s">
        <v>125</v>
      </c>
      <c r="F30" s="293">
        <v>5000</v>
      </c>
      <c r="G30" s="293">
        <v>5000</v>
      </c>
      <c r="H30" s="299"/>
      <c r="I30" s="299"/>
      <c r="J30" s="21"/>
      <c r="K30" s="64"/>
      <c r="L30" s="21"/>
      <c r="M30" s="21"/>
      <c r="N30" s="21"/>
      <c r="O30" s="21"/>
      <c r="P30" s="330"/>
      <c r="Q30" s="293">
        <f t="shared" si="4"/>
        <v>5000</v>
      </c>
    </row>
    <row r="31" spans="1:17" s="83" customFormat="1" ht="63.75" customHeight="1">
      <c r="A31" s="84"/>
      <c r="B31" s="294" t="s">
        <v>225</v>
      </c>
      <c r="C31" s="294" t="s">
        <v>226</v>
      </c>
      <c r="D31" s="294" t="s">
        <v>138</v>
      </c>
      <c r="E31" s="295" t="s">
        <v>227</v>
      </c>
      <c r="F31" s="293">
        <v>2400</v>
      </c>
      <c r="G31" s="293">
        <v>2400</v>
      </c>
      <c r="H31" s="299"/>
      <c r="I31" s="299"/>
      <c r="J31" s="21"/>
      <c r="K31" s="64"/>
      <c r="L31" s="21"/>
      <c r="M31" s="21"/>
      <c r="N31" s="21"/>
      <c r="O31" s="21"/>
      <c r="P31" s="330"/>
      <c r="Q31" s="293">
        <f t="shared" si="4"/>
        <v>2400</v>
      </c>
    </row>
    <row r="32" spans="1:17" s="83" customFormat="1" ht="39.75" customHeight="1">
      <c r="A32" s="84"/>
      <c r="B32" s="294" t="s">
        <v>228</v>
      </c>
      <c r="C32" s="294" t="s">
        <v>229</v>
      </c>
      <c r="D32" s="294" t="s">
        <v>138</v>
      </c>
      <c r="E32" s="295" t="s">
        <v>230</v>
      </c>
      <c r="F32" s="293">
        <v>1500</v>
      </c>
      <c r="G32" s="293">
        <v>1500</v>
      </c>
      <c r="H32" s="299"/>
      <c r="I32" s="299"/>
      <c r="J32" s="21"/>
      <c r="K32" s="64"/>
      <c r="L32" s="21"/>
      <c r="M32" s="21"/>
      <c r="N32" s="21"/>
      <c r="O32" s="21"/>
      <c r="P32" s="330"/>
      <c r="Q32" s="293">
        <f t="shared" si="4"/>
        <v>1500</v>
      </c>
    </row>
    <row r="33" spans="1:17" s="83" customFormat="1" ht="41.25" customHeight="1">
      <c r="A33" s="84"/>
      <c r="B33" s="137" t="s">
        <v>231</v>
      </c>
      <c r="C33" s="137" t="s">
        <v>232</v>
      </c>
      <c r="D33" s="137" t="s">
        <v>138</v>
      </c>
      <c r="E33" s="136" t="s">
        <v>233</v>
      </c>
      <c r="F33" s="64">
        <v>6100</v>
      </c>
      <c r="G33" s="64">
        <v>6100</v>
      </c>
      <c r="H33" s="21"/>
      <c r="I33" s="21"/>
      <c r="J33" s="21"/>
      <c r="K33" s="64"/>
      <c r="L33" s="21"/>
      <c r="M33" s="21"/>
      <c r="N33" s="21"/>
      <c r="O33" s="21"/>
      <c r="P33" s="330"/>
      <c r="Q33" s="64">
        <f t="shared" si="4"/>
        <v>6100</v>
      </c>
    </row>
    <row r="34" spans="1:17" s="83" customFormat="1" ht="30.75" customHeight="1">
      <c r="A34" s="84"/>
      <c r="B34" s="300" t="s">
        <v>238</v>
      </c>
      <c r="C34" s="300" t="s">
        <v>239</v>
      </c>
      <c r="D34" s="300"/>
      <c r="E34" s="301" t="s">
        <v>67</v>
      </c>
      <c r="F34" s="64">
        <v>15000</v>
      </c>
      <c r="G34" s="64">
        <v>15000</v>
      </c>
      <c r="H34" s="64">
        <f aca="true" t="shared" si="7" ref="H34:P34">SUM(H35:H38)</f>
        <v>0</v>
      </c>
      <c r="I34" s="64">
        <f t="shared" si="7"/>
        <v>0</v>
      </c>
      <c r="J34" s="64">
        <f t="shared" si="7"/>
        <v>0</v>
      </c>
      <c r="K34" s="64">
        <f t="shared" si="7"/>
        <v>0</v>
      </c>
      <c r="L34" s="64">
        <f t="shared" si="7"/>
        <v>0</v>
      </c>
      <c r="M34" s="64">
        <f t="shared" si="7"/>
        <v>0</v>
      </c>
      <c r="N34" s="64">
        <f t="shared" si="7"/>
        <v>0</v>
      </c>
      <c r="O34" s="64">
        <f t="shared" si="7"/>
        <v>0</v>
      </c>
      <c r="P34" s="64">
        <f t="shared" si="7"/>
        <v>0</v>
      </c>
      <c r="Q34" s="64">
        <f t="shared" si="4"/>
        <v>15000</v>
      </c>
    </row>
    <row r="35" spans="1:17" s="83" customFormat="1" ht="60" customHeight="1">
      <c r="A35" s="84"/>
      <c r="B35" s="297" t="s">
        <v>240</v>
      </c>
      <c r="C35" s="297" t="s">
        <v>241</v>
      </c>
      <c r="D35" s="297" t="s">
        <v>60</v>
      </c>
      <c r="E35" s="302" t="s">
        <v>242</v>
      </c>
      <c r="F35" s="293">
        <v>15000</v>
      </c>
      <c r="G35" s="299">
        <v>15000</v>
      </c>
      <c r="H35" s="299"/>
      <c r="I35" s="299"/>
      <c r="J35" s="299"/>
      <c r="K35" s="293"/>
      <c r="L35" s="299"/>
      <c r="M35" s="299"/>
      <c r="N35" s="299"/>
      <c r="O35" s="299"/>
      <c r="P35" s="303"/>
      <c r="Q35" s="64">
        <f t="shared" si="4"/>
        <v>15000</v>
      </c>
    </row>
    <row r="36" spans="1:17" s="83" customFormat="1" ht="60" customHeight="1">
      <c r="A36" s="84"/>
      <c r="B36" s="156" t="s">
        <v>243</v>
      </c>
      <c r="C36" s="156" t="s">
        <v>244</v>
      </c>
      <c r="D36" s="156"/>
      <c r="E36" s="331" t="s">
        <v>245</v>
      </c>
      <c r="F36" s="64">
        <f>F37+F38</f>
        <v>191500</v>
      </c>
      <c r="G36" s="64">
        <f>G37+G38</f>
        <v>191500</v>
      </c>
      <c r="H36" s="21"/>
      <c r="I36" s="21"/>
      <c r="J36" s="21"/>
      <c r="K36" s="64"/>
      <c r="L36" s="21"/>
      <c r="M36" s="21"/>
      <c r="N36" s="21"/>
      <c r="O36" s="21"/>
      <c r="P36" s="330"/>
      <c r="Q36" s="64">
        <f t="shared" si="4"/>
        <v>191500</v>
      </c>
    </row>
    <row r="37" spans="1:17" s="83" customFormat="1" ht="109.5" customHeight="1">
      <c r="A37" s="84"/>
      <c r="B37" s="294" t="s">
        <v>246</v>
      </c>
      <c r="C37" s="332">
        <v>5031</v>
      </c>
      <c r="D37" s="297" t="s">
        <v>60</v>
      </c>
      <c r="E37" s="295" t="s">
        <v>247</v>
      </c>
      <c r="F37" s="293">
        <v>10000</v>
      </c>
      <c r="G37" s="299">
        <v>10000</v>
      </c>
      <c r="H37" s="299"/>
      <c r="I37" s="299"/>
      <c r="J37" s="299"/>
      <c r="K37" s="293"/>
      <c r="L37" s="299"/>
      <c r="M37" s="299"/>
      <c r="N37" s="299"/>
      <c r="O37" s="299"/>
      <c r="P37" s="303"/>
      <c r="Q37" s="293">
        <f t="shared" si="4"/>
        <v>10000</v>
      </c>
    </row>
    <row r="38" spans="1:17" s="83" customFormat="1" ht="66" customHeight="1">
      <c r="A38" s="84"/>
      <c r="B38" s="137" t="s">
        <v>249</v>
      </c>
      <c r="C38" s="292">
        <v>5033</v>
      </c>
      <c r="D38" s="156" t="s">
        <v>60</v>
      </c>
      <c r="E38" s="295" t="s">
        <v>248</v>
      </c>
      <c r="F38" s="293">
        <v>181500</v>
      </c>
      <c r="G38" s="299">
        <v>181500</v>
      </c>
      <c r="H38" s="299"/>
      <c r="I38" s="299"/>
      <c r="J38" s="299"/>
      <c r="K38" s="293"/>
      <c r="L38" s="299"/>
      <c r="M38" s="299"/>
      <c r="N38" s="299"/>
      <c r="O38" s="299"/>
      <c r="P38" s="303"/>
      <c r="Q38" s="293">
        <f t="shared" si="4"/>
        <v>181500</v>
      </c>
    </row>
    <row r="39" spans="1:17" s="83" customFormat="1" ht="46.5" customHeight="1" hidden="1">
      <c r="A39" s="84"/>
      <c r="B39" s="321" t="s">
        <v>113</v>
      </c>
      <c r="C39" s="321"/>
      <c r="D39" s="321"/>
      <c r="E39" s="333" t="s">
        <v>122</v>
      </c>
      <c r="F39" s="64"/>
      <c r="G39" s="21"/>
      <c r="H39" s="21"/>
      <c r="I39" s="21"/>
      <c r="J39" s="21"/>
      <c r="K39" s="64">
        <f aca="true" t="shared" si="8" ref="K39:P39">K40+K41</f>
        <v>0</v>
      </c>
      <c r="L39" s="64">
        <f t="shared" si="8"/>
        <v>0</v>
      </c>
      <c r="M39" s="64">
        <f t="shared" si="8"/>
        <v>0</v>
      </c>
      <c r="N39" s="64">
        <f t="shared" si="8"/>
        <v>0</v>
      </c>
      <c r="O39" s="64">
        <f t="shared" si="8"/>
        <v>0</v>
      </c>
      <c r="P39" s="64">
        <f t="shared" si="8"/>
        <v>0</v>
      </c>
      <c r="Q39" s="293">
        <f t="shared" si="4"/>
        <v>0</v>
      </c>
    </row>
    <row r="40" spans="1:17" s="83" customFormat="1" ht="46.5" customHeight="1" hidden="1">
      <c r="A40" s="84"/>
      <c r="B40" s="292">
        <v>150101</v>
      </c>
      <c r="C40" s="292"/>
      <c r="D40" s="137" t="s">
        <v>145</v>
      </c>
      <c r="E40" s="136" t="s">
        <v>146</v>
      </c>
      <c r="F40" s="64"/>
      <c r="G40" s="21"/>
      <c r="H40" s="21"/>
      <c r="I40" s="21"/>
      <c r="J40" s="21"/>
      <c r="K40" s="64"/>
      <c r="L40" s="21"/>
      <c r="M40" s="21"/>
      <c r="N40" s="21"/>
      <c r="O40" s="21"/>
      <c r="P40" s="330"/>
      <c r="Q40" s="293">
        <f t="shared" si="4"/>
        <v>0</v>
      </c>
    </row>
    <row r="41" spans="1:17" s="83" customFormat="1" ht="46.5" customHeight="1" hidden="1">
      <c r="A41" s="84"/>
      <c r="B41" s="292">
        <v>150118</v>
      </c>
      <c r="C41" s="292"/>
      <c r="D41" s="292">
        <v>1060</v>
      </c>
      <c r="E41" s="136" t="s">
        <v>168</v>
      </c>
      <c r="F41" s="64"/>
      <c r="G41" s="21"/>
      <c r="H41" s="21"/>
      <c r="I41" s="21"/>
      <c r="J41" s="21"/>
      <c r="K41" s="64"/>
      <c r="L41" s="21"/>
      <c r="M41" s="21"/>
      <c r="N41" s="21"/>
      <c r="O41" s="21"/>
      <c r="P41" s="330"/>
      <c r="Q41" s="293">
        <f t="shared" si="4"/>
        <v>0</v>
      </c>
    </row>
    <row r="42" spans="1:17" s="83" customFormat="1" ht="46.5" customHeight="1">
      <c r="A42" s="84"/>
      <c r="B42" s="137" t="s">
        <v>424</v>
      </c>
      <c r="C42" s="292">
        <v>6310</v>
      </c>
      <c r="D42" s="137" t="s">
        <v>145</v>
      </c>
      <c r="E42" s="136" t="s">
        <v>395</v>
      </c>
      <c r="F42" s="64"/>
      <c r="G42" s="21"/>
      <c r="H42" s="21"/>
      <c r="I42" s="21"/>
      <c r="J42" s="21"/>
      <c r="K42" s="64">
        <v>700000</v>
      </c>
      <c r="L42" s="21"/>
      <c r="M42" s="21"/>
      <c r="N42" s="21"/>
      <c r="O42" s="21">
        <v>700000</v>
      </c>
      <c r="P42" s="330">
        <v>700000</v>
      </c>
      <c r="Q42" s="293">
        <f t="shared" si="4"/>
        <v>700000</v>
      </c>
    </row>
    <row r="43" spans="1:17" s="83" customFormat="1" ht="54" customHeight="1">
      <c r="A43" s="84"/>
      <c r="B43" s="137" t="s">
        <v>250</v>
      </c>
      <c r="C43" s="292">
        <v>7330</v>
      </c>
      <c r="D43" s="291" t="s">
        <v>179</v>
      </c>
      <c r="E43" s="334" t="s">
        <v>180</v>
      </c>
      <c r="F43" s="64">
        <v>63000</v>
      </c>
      <c r="G43" s="21">
        <v>63000</v>
      </c>
      <c r="H43" s="21"/>
      <c r="I43" s="21"/>
      <c r="J43" s="21"/>
      <c r="K43" s="64"/>
      <c r="L43" s="21"/>
      <c r="M43" s="21"/>
      <c r="N43" s="21"/>
      <c r="O43" s="21"/>
      <c r="P43" s="330"/>
      <c r="Q43" s="64">
        <f t="shared" si="4"/>
        <v>63000</v>
      </c>
    </row>
    <row r="44" spans="1:17" s="83" customFormat="1" ht="54" customHeight="1">
      <c r="A44" s="84"/>
      <c r="B44" s="137" t="s">
        <v>409</v>
      </c>
      <c r="C44" s="292">
        <v>7450</v>
      </c>
      <c r="D44" s="291" t="s">
        <v>410</v>
      </c>
      <c r="E44" s="334" t="s">
        <v>411</v>
      </c>
      <c r="F44" s="64">
        <v>1000</v>
      </c>
      <c r="G44" s="21">
        <v>1000</v>
      </c>
      <c r="H44" s="21"/>
      <c r="I44" s="21"/>
      <c r="J44" s="21"/>
      <c r="K44" s="64"/>
      <c r="L44" s="21"/>
      <c r="M44" s="21"/>
      <c r="N44" s="21"/>
      <c r="O44" s="21"/>
      <c r="P44" s="330"/>
      <c r="Q44" s="64">
        <f t="shared" si="4"/>
        <v>1000</v>
      </c>
    </row>
    <row r="45" spans="1:17" s="83" customFormat="1" ht="62.25" customHeight="1">
      <c r="A45" s="84"/>
      <c r="B45" s="417" t="s">
        <v>251</v>
      </c>
      <c r="C45" s="156" t="s">
        <v>252</v>
      </c>
      <c r="D45" s="156" t="s">
        <v>133</v>
      </c>
      <c r="E45" s="331" t="s">
        <v>108</v>
      </c>
      <c r="F45" s="64">
        <v>20000</v>
      </c>
      <c r="G45" s="21">
        <v>20000</v>
      </c>
      <c r="H45" s="21"/>
      <c r="I45" s="21"/>
      <c r="J45" s="21"/>
      <c r="K45" s="64"/>
      <c r="L45" s="21"/>
      <c r="M45" s="21"/>
      <c r="N45" s="21"/>
      <c r="O45" s="21"/>
      <c r="P45" s="330"/>
      <c r="Q45" s="64">
        <f t="shared" si="4"/>
        <v>20000</v>
      </c>
    </row>
    <row r="46" spans="1:17" s="83" customFormat="1" ht="62.25" customHeight="1">
      <c r="A46" s="84"/>
      <c r="B46" s="417" t="s">
        <v>406</v>
      </c>
      <c r="C46" s="292">
        <v>7830</v>
      </c>
      <c r="D46" s="291" t="s">
        <v>407</v>
      </c>
      <c r="E46" s="334" t="s">
        <v>408</v>
      </c>
      <c r="F46" s="64">
        <v>30000</v>
      </c>
      <c r="G46" s="21">
        <v>30000</v>
      </c>
      <c r="H46" s="21"/>
      <c r="I46" s="21"/>
      <c r="J46" s="21"/>
      <c r="K46" s="64"/>
      <c r="L46" s="21"/>
      <c r="M46" s="21"/>
      <c r="N46" s="21"/>
      <c r="O46" s="21"/>
      <c r="P46" s="330"/>
      <c r="Q46" s="64">
        <f>F46+K46</f>
        <v>30000</v>
      </c>
    </row>
    <row r="47" spans="1:17" s="86" customFormat="1" ht="38.25" customHeight="1">
      <c r="A47" s="85"/>
      <c r="B47" s="300" t="s">
        <v>254</v>
      </c>
      <c r="C47" s="300" t="s">
        <v>253</v>
      </c>
      <c r="D47" s="300"/>
      <c r="E47" s="335" t="s">
        <v>80</v>
      </c>
      <c r="F47" s="81">
        <f>F48</f>
        <v>31000</v>
      </c>
      <c r="G47" s="81">
        <f aca="true" t="shared" si="9" ref="G47:P47">G48</f>
        <v>31000</v>
      </c>
      <c r="H47" s="81">
        <f t="shared" si="9"/>
        <v>0</v>
      </c>
      <c r="I47" s="81">
        <f t="shared" si="9"/>
        <v>0</v>
      </c>
      <c r="J47" s="81">
        <f t="shared" si="9"/>
        <v>0</v>
      </c>
      <c r="K47" s="81">
        <f t="shared" si="9"/>
        <v>0</v>
      </c>
      <c r="L47" s="81">
        <f t="shared" si="9"/>
        <v>0</v>
      </c>
      <c r="M47" s="81">
        <f t="shared" si="9"/>
        <v>0</v>
      </c>
      <c r="N47" s="81">
        <f t="shared" si="9"/>
        <v>0</v>
      </c>
      <c r="O47" s="81">
        <f t="shared" si="9"/>
        <v>0</v>
      </c>
      <c r="P47" s="81">
        <f t="shared" si="9"/>
        <v>0</v>
      </c>
      <c r="Q47" s="64">
        <f t="shared" si="4"/>
        <v>31000</v>
      </c>
    </row>
    <row r="48" spans="1:17" s="88" customFormat="1" ht="37.5">
      <c r="A48" s="87"/>
      <c r="B48" s="294" t="s">
        <v>255</v>
      </c>
      <c r="C48" s="297" t="s">
        <v>186</v>
      </c>
      <c r="D48" s="297" t="s">
        <v>57</v>
      </c>
      <c r="E48" s="336" t="s">
        <v>256</v>
      </c>
      <c r="F48" s="293">
        <v>31000</v>
      </c>
      <c r="G48" s="299">
        <v>31000</v>
      </c>
      <c r="H48" s="299"/>
      <c r="I48" s="299"/>
      <c r="J48" s="299"/>
      <c r="K48" s="293"/>
      <c r="L48" s="299"/>
      <c r="M48" s="299"/>
      <c r="N48" s="299"/>
      <c r="O48" s="299"/>
      <c r="P48" s="303"/>
      <c r="Q48" s="293">
        <f t="shared" si="4"/>
        <v>31000</v>
      </c>
    </row>
    <row r="49" spans="1:17" ht="78" customHeight="1">
      <c r="A49" s="89"/>
      <c r="B49" s="327" t="s">
        <v>258</v>
      </c>
      <c r="C49" s="327"/>
      <c r="D49" s="327"/>
      <c r="E49" s="316" t="s">
        <v>128</v>
      </c>
      <c r="F49" s="337">
        <f>F50</f>
        <v>26861210</v>
      </c>
      <c r="G49" s="337">
        <f aca="true" t="shared" si="10" ref="G49:Q49">G50</f>
        <v>26861210</v>
      </c>
      <c r="H49" s="337">
        <f t="shared" si="10"/>
        <v>19243125</v>
      </c>
      <c r="I49" s="337">
        <f t="shared" si="10"/>
        <v>1494895</v>
      </c>
      <c r="J49" s="337">
        <f t="shared" si="10"/>
        <v>0</v>
      </c>
      <c r="K49" s="337">
        <f t="shared" si="10"/>
        <v>426800</v>
      </c>
      <c r="L49" s="337">
        <f t="shared" si="10"/>
        <v>20500</v>
      </c>
      <c r="M49" s="337">
        <f t="shared" si="10"/>
        <v>0</v>
      </c>
      <c r="N49" s="337">
        <f t="shared" si="10"/>
        <v>0</v>
      </c>
      <c r="O49" s="337">
        <f t="shared" si="10"/>
        <v>406300</v>
      </c>
      <c r="P49" s="337">
        <f t="shared" si="10"/>
        <v>406300</v>
      </c>
      <c r="Q49" s="337">
        <f t="shared" si="10"/>
        <v>27288010</v>
      </c>
    </row>
    <row r="50" spans="1:17" ht="81" customHeight="1">
      <c r="A50" s="89"/>
      <c r="B50" s="327" t="s">
        <v>258</v>
      </c>
      <c r="C50" s="327"/>
      <c r="D50" s="327"/>
      <c r="E50" s="316" t="s">
        <v>128</v>
      </c>
      <c r="F50" s="337">
        <f>F51+F53+F54+F55+F56+F57+F58+F59</f>
        <v>26861210</v>
      </c>
      <c r="G50" s="337">
        <f>G51+G53+G54+G55+G56+G57+G58+G59</f>
        <v>26861210</v>
      </c>
      <c r="H50" s="337">
        <f>H51+H53+H54+H55+H56+H57+H58+H59</f>
        <v>19243125</v>
      </c>
      <c r="I50" s="337">
        <f>I51+I53+I54+I55+I56+I57+I58+I59</f>
        <v>1494895</v>
      </c>
      <c r="J50" s="337">
        <f>J51+J53+J54+J55+J56+J57+J58+J59</f>
        <v>0</v>
      </c>
      <c r="K50" s="337">
        <f>K51+K53+K54+K55+K56+K57+K58+K59+K63</f>
        <v>426800</v>
      </c>
      <c r="L50" s="337">
        <f aca="true" t="shared" si="11" ref="L50:Q50">L51+L53+L54+L55+L56+L57+L58+L59+L63</f>
        <v>20500</v>
      </c>
      <c r="M50" s="337">
        <f t="shared" si="11"/>
        <v>0</v>
      </c>
      <c r="N50" s="337">
        <f t="shared" si="11"/>
        <v>0</v>
      </c>
      <c r="O50" s="337">
        <f t="shared" si="11"/>
        <v>406300</v>
      </c>
      <c r="P50" s="337">
        <f t="shared" si="11"/>
        <v>406300</v>
      </c>
      <c r="Q50" s="337">
        <f t="shared" si="11"/>
        <v>27288010</v>
      </c>
    </row>
    <row r="51" spans="1:17" ht="106.5" customHeight="1">
      <c r="A51" s="80"/>
      <c r="B51" s="156" t="s">
        <v>260</v>
      </c>
      <c r="C51" s="156" t="s">
        <v>137</v>
      </c>
      <c r="D51" s="156" t="s">
        <v>129</v>
      </c>
      <c r="E51" s="136" t="s">
        <v>261</v>
      </c>
      <c r="F51" s="41">
        <v>21546750</v>
      </c>
      <c r="G51" s="41">
        <v>21546750</v>
      </c>
      <c r="H51" s="65">
        <v>15668500</v>
      </c>
      <c r="I51" s="65">
        <v>1140450</v>
      </c>
      <c r="J51" s="65"/>
      <c r="K51" s="41">
        <v>20500</v>
      </c>
      <c r="L51" s="55">
        <v>20500</v>
      </c>
      <c r="M51" s="55"/>
      <c r="N51" s="55"/>
      <c r="O51" s="55"/>
      <c r="P51" s="65"/>
      <c r="Q51" s="64">
        <f>F51+K51</f>
        <v>21567250</v>
      </c>
    </row>
    <row r="52" spans="1:17" ht="36" customHeight="1">
      <c r="A52" s="80"/>
      <c r="B52" s="156"/>
      <c r="C52" s="156"/>
      <c r="D52" s="156"/>
      <c r="E52" s="295" t="s">
        <v>257</v>
      </c>
      <c r="F52" s="41">
        <v>15655100</v>
      </c>
      <c r="G52" s="41">
        <v>15655100</v>
      </c>
      <c r="H52" s="65">
        <v>12832100</v>
      </c>
      <c r="I52" s="65"/>
      <c r="J52" s="65"/>
      <c r="K52" s="41"/>
      <c r="L52" s="55"/>
      <c r="M52" s="55"/>
      <c r="N52" s="55"/>
      <c r="O52" s="55"/>
      <c r="P52" s="65"/>
      <c r="Q52" s="64">
        <f>F52+K52</f>
        <v>15655100</v>
      </c>
    </row>
    <row r="53" spans="1:17" ht="63" customHeight="1">
      <c r="A53" s="80"/>
      <c r="B53" s="320" t="s">
        <v>262</v>
      </c>
      <c r="C53" s="320" t="s">
        <v>134</v>
      </c>
      <c r="D53" s="320" t="s">
        <v>58</v>
      </c>
      <c r="E53" s="138" t="s">
        <v>263</v>
      </c>
      <c r="F53" s="41">
        <v>2681220</v>
      </c>
      <c r="G53" s="55">
        <v>2681220</v>
      </c>
      <c r="H53" s="55">
        <v>1747740</v>
      </c>
      <c r="I53" s="55">
        <v>204690</v>
      </c>
      <c r="J53" s="55"/>
      <c r="K53" s="41"/>
      <c r="L53" s="55"/>
      <c r="M53" s="55"/>
      <c r="N53" s="55"/>
      <c r="O53" s="55"/>
      <c r="P53" s="41"/>
      <c r="Q53" s="64">
        <f aca="true" t="shared" si="12" ref="Q53:Q63">F53+K53</f>
        <v>2681220</v>
      </c>
    </row>
    <row r="54" spans="1:17" ht="62.25" customHeight="1">
      <c r="A54" s="80"/>
      <c r="B54" s="320" t="s">
        <v>268</v>
      </c>
      <c r="C54" s="320" t="s">
        <v>269</v>
      </c>
      <c r="D54" s="320" t="s">
        <v>59</v>
      </c>
      <c r="E54" s="136" t="s">
        <v>264</v>
      </c>
      <c r="F54" s="41">
        <v>404080</v>
      </c>
      <c r="G54" s="55">
        <v>404080</v>
      </c>
      <c r="H54" s="55">
        <v>255370</v>
      </c>
      <c r="I54" s="55">
        <v>33100</v>
      </c>
      <c r="J54" s="55"/>
      <c r="K54" s="41">
        <v>0</v>
      </c>
      <c r="L54" s="55">
        <v>0</v>
      </c>
      <c r="M54" s="55"/>
      <c r="N54" s="55"/>
      <c r="O54" s="55"/>
      <c r="P54" s="41"/>
      <c r="Q54" s="64">
        <f t="shared" si="12"/>
        <v>404080</v>
      </c>
    </row>
    <row r="55" spans="1:17" ht="37.5">
      <c r="A55" s="80"/>
      <c r="B55" s="137" t="s">
        <v>270</v>
      </c>
      <c r="C55" s="137" t="s">
        <v>271</v>
      </c>
      <c r="D55" s="137" t="s">
        <v>59</v>
      </c>
      <c r="E55" s="136" t="s">
        <v>265</v>
      </c>
      <c r="F55" s="41">
        <v>600525</v>
      </c>
      <c r="G55" s="55">
        <v>600525</v>
      </c>
      <c r="H55" s="55">
        <v>439420</v>
      </c>
      <c r="I55" s="55">
        <v>34795</v>
      </c>
      <c r="J55" s="55"/>
      <c r="K55" s="41"/>
      <c r="L55" s="55"/>
      <c r="M55" s="55"/>
      <c r="N55" s="55"/>
      <c r="O55" s="55"/>
      <c r="P55" s="41"/>
      <c r="Q55" s="64">
        <f t="shared" si="12"/>
        <v>600525</v>
      </c>
    </row>
    <row r="56" spans="1:17" ht="37.5">
      <c r="A56" s="80"/>
      <c r="B56" s="137" t="s">
        <v>272</v>
      </c>
      <c r="C56" s="137" t="s">
        <v>273</v>
      </c>
      <c r="D56" s="137" t="s">
        <v>59</v>
      </c>
      <c r="E56" s="136" t="s">
        <v>266</v>
      </c>
      <c r="F56" s="41">
        <v>522040</v>
      </c>
      <c r="G56" s="55">
        <v>522040</v>
      </c>
      <c r="H56" s="55">
        <v>336840</v>
      </c>
      <c r="I56" s="55">
        <v>38450</v>
      </c>
      <c r="J56" s="55"/>
      <c r="K56" s="41"/>
      <c r="L56" s="55"/>
      <c r="M56" s="55"/>
      <c r="N56" s="55"/>
      <c r="O56" s="55"/>
      <c r="P56" s="41"/>
      <c r="Q56" s="64">
        <f t="shared" si="12"/>
        <v>522040</v>
      </c>
    </row>
    <row r="57" spans="1:17" ht="18.75">
      <c r="A57" s="80"/>
      <c r="B57" s="320" t="s">
        <v>274</v>
      </c>
      <c r="C57" s="320" t="s">
        <v>275</v>
      </c>
      <c r="D57" s="320" t="s">
        <v>59</v>
      </c>
      <c r="E57" s="136" t="s">
        <v>267</v>
      </c>
      <c r="F57" s="41">
        <v>430550</v>
      </c>
      <c r="G57" s="55">
        <v>430550</v>
      </c>
      <c r="H57" s="55">
        <v>298210</v>
      </c>
      <c r="I57" s="55">
        <v>43410</v>
      </c>
      <c r="J57" s="55"/>
      <c r="K57" s="41"/>
      <c r="L57" s="55"/>
      <c r="M57" s="55"/>
      <c r="N57" s="55"/>
      <c r="O57" s="55"/>
      <c r="P57" s="41"/>
      <c r="Q57" s="64">
        <f t="shared" si="12"/>
        <v>430550</v>
      </c>
    </row>
    <row r="58" spans="1:17" ht="63" customHeight="1">
      <c r="A58" s="80"/>
      <c r="B58" s="320" t="s">
        <v>276</v>
      </c>
      <c r="C58" s="320" t="s">
        <v>277</v>
      </c>
      <c r="D58" s="320" t="s">
        <v>59</v>
      </c>
      <c r="E58" s="136" t="s">
        <v>278</v>
      </c>
      <c r="F58" s="41">
        <v>30770</v>
      </c>
      <c r="G58" s="55">
        <v>30770</v>
      </c>
      <c r="H58" s="55"/>
      <c r="I58" s="55"/>
      <c r="J58" s="55"/>
      <c r="K58" s="41"/>
      <c r="L58" s="55"/>
      <c r="M58" s="55"/>
      <c r="N58" s="55"/>
      <c r="O58" s="55"/>
      <c r="P58" s="41"/>
      <c r="Q58" s="64">
        <f t="shared" si="12"/>
        <v>30770</v>
      </c>
    </row>
    <row r="59" spans="1:17" ht="63" customHeight="1">
      <c r="A59" s="80"/>
      <c r="B59" s="320" t="s">
        <v>279</v>
      </c>
      <c r="C59" s="320" t="s">
        <v>280</v>
      </c>
      <c r="D59" s="320"/>
      <c r="E59" s="136" t="s">
        <v>281</v>
      </c>
      <c r="F59" s="41">
        <f>F60</f>
        <v>645275</v>
      </c>
      <c r="G59" s="41">
        <f>G60</f>
        <v>645275</v>
      </c>
      <c r="H59" s="41">
        <f>H60</f>
        <v>497045</v>
      </c>
      <c r="I59" s="55"/>
      <c r="J59" s="55"/>
      <c r="K59" s="41"/>
      <c r="L59" s="55"/>
      <c r="M59" s="55"/>
      <c r="N59" s="55"/>
      <c r="O59" s="55"/>
      <c r="P59" s="41"/>
      <c r="Q59" s="64">
        <f t="shared" si="12"/>
        <v>645275</v>
      </c>
    </row>
    <row r="60" spans="1:17" s="76" customFormat="1" ht="56.25">
      <c r="A60" s="90"/>
      <c r="B60" s="325" t="s">
        <v>282</v>
      </c>
      <c r="C60" s="325" t="s">
        <v>283</v>
      </c>
      <c r="D60" s="325" t="s">
        <v>60</v>
      </c>
      <c r="E60" s="336" t="s">
        <v>35</v>
      </c>
      <c r="F60" s="65">
        <v>645275</v>
      </c>
      <c r="G60" s="304">
        <v>645275</v>
      </c>
      <c r="H60" s="304">
        <v>497045</v>
      </c>
      <c r="I60" s="304"/>
      <c r="J60" s="304"/>
      <c r="K60" s="65"/>
      <c r="L60" s="304"/>
      <c r="M60" s="304"/>
      <c r="N60" s="304"/>
      <c r="O60" s="304"/>
      <c r="P60" s="65"/>
      <c r="Q60" s="293">
        <f t="shared" si="12"/>
        <v>645275</v>
      </c>
    </row>
    <row r="61" spans="1:17" s="76" customFormat="1" ht="20.25" hidden="1">
      <c r="A61" s="90"/>
      <c r="B61" s="321" t="s">
        <v>113</v>
      </c>
      <c r="C61" s="321"/>
      <c r="D61" s="321"/>
      <c r="E61" s="333" t="s">
        <v>122</v>
      </c>
      <c r="F61" s="41"/>
      <c r="G61" s="55"/>
      <c r="H61" s="55"/>
      <c r="I61" s="55"/>
      <c r="J61" s="55"/>
      <c r="K61" s="41">
        <f aca="true" t="shared" si="13" ref="K61:P61">K62</f>
        <v>0</v>
      </c>
      <c r="L61" s="41">
        <f t="shared" si="13"/>
        <v>0</v>
      </c>
      <c r="M61" s="41">
        <f t="shared" si="13"/>
        <v>0</v>
      </c>
      <c r="N61" s="41">
        <f t="shared" si="13"/>
        <v>0</v>
      </c>
      <c r="O61" s="41">
        <f t="shared" si="13"/>
        <v>0</v>
      </c>
      <c r="P61" s="41">
        <f t="shared" si="13"/>
        <v>0</v>
      </c>
      <c r="Q61" s="293">
        <f t="shared" si="12"/>
        <v>0</v>
      </c>
    </row>
    <row r="62" spans="1:17" s="76" customFormat="1" ht="36.75" customHeight="1" hidden="1">
      <c r="A62" s="90"/>
      <c r="B62" s="292">
        <v>150101</v>
      </c>
      <c r="C62" s="292"/>
      <c r="D62" s="137" t="s">
        <v>145</v>
      </c>
      <c r="E62" s="136" t="s">
        <v>146</v>
      </c>
      <c r="F62" s="41"/>
      <c r="G62" s="55"/>
      <c r="H62" s="55"/>
      <c r="I62" s="55"/>
      <c r="J62" s="55"/>
      <c r="K62" s="41"/>
      <c r="L62" s="55"/>
      <c r="M62" s="55"/>
      <c r="N62" s="55"/>
      <c r="O62" s="55"/>
      <c r="P62" s="41"/>
      <c r="Q62" s="293">
        <f t="shared" si="12"/>
        <v>0</v>
      </c>
    </row>
    <row r="63" spans="1:17" s="76" customFormat="1" ht="36.75" customHeight="1">
      <c r="A63" s="90"/>
      <c r="B63" s="292">
        <v>1016310</v>
      </c>
      <c r="C63" s="292">
        <v>6310</v>
      </c>
      <c r="D63" s="137" t="s">
        <v>145</v>
      </c>
      <c r="E63" s="136" t="s">
        <v>395</v>
      </c>
      <c r="F63" s="41"/>
      <c r="G63" s="55"/>
      <c r="H63" s="55"/>
      <c r="I63" s="55"/>
      <c r="J63" s="55"/>
      <c r="K63" s="41">
        <v>406300</v>
      </c>
      <c r="L63" s="55"/>
      <c r="M63" s="55"/>
      <c r="N63" s="55"/>
      <c r="O63" s="55">
        <v>406300</v>
      </c>
      <c r="P63" s="41">
        <v>406300</v>
      </c>
      <c r="Q63" s="293">
        <f t="shared" si="12"/>
        <v>406300</v>
      </c>
    </row>
    <row r="64" spans="1:17" s="92" customFormat="1" ht="60.75">
      <c r="A64" s="91"/>
      <c r="B64" s="318" t="s">
        <v>284</v>
      </c>
      <c r="C64" s="318"/>
      <c r="D64" s="318"/>
      <c r="E64" s="316" t="s">
        <v>86</v>
      </c>
      <c r="F64" s="337">
        <f>F65</f>
        <v>114143510</v>
      </c>
      <c r="G64" s="337">
        <f aca="true" t="shared" si="14" ref="G64:Q64">G65</f>
        <v>114143510</v>
      </c>
      <c r="H64" s="337">
        <f t="shared" si="14"/>
        <v>3480000</v>
      </c>
      <c r="I64" s="337">
        <f t="shared" si="14"/>
        <v>291635</v>
      </c>
      <c r="J64" s="337">
        <f t="shared" si="14"/>
        <v>0</v>
      </c>
      <c r="K64" s="337">
        <f t="shared" si="14"/>
        <v>831800</v>
      </c>
      <c r="L64" s="337">
        <f t="shared" si="14"/>
        <v>638000</v>
      </c>
      <c r="M64" s="337">
        <f t="shared" si="14"/>
        <v>166800</v>
      </c>
      <c r="N64" s="337">
        <f t="shared" si="14"/>
        <v>0</v>
      </c>
      <c r="O64" s="337">
        <f t="shared" si="14"/>
        <v>193800</v>
      </c>
      <c r="P64" s="337">
        <f t="shared" si="14"/>
        <v>193800</v>
      </c>
      <c r="Q64" s="337">
        <f t="shared" si="14"/>
        <v>114975310</v>
      </c>
    </row>
    <row r="65" spans="1:17" s="92" customFormat="1" ht="60.75">
      <c r="A65" s="91"/>
      <c r="B65" s="318" t="s">
        <v>284</v>
      </c>
      <c r="C65" s="318"/>
      <c r="D65" s="318"/>
      <c r="E65" s="316" t="s">
        <v>86</v>
      </c>
      <c r="F65" s="337">
        <f>F66+F67+F74+F84+F95+F96+F98+F99+F101+F103+F104</f>
        <v>114143510</v>
      </c>
      <c r="G65" s="337">
        <f>G66+G67+G74+G84+G95+G96+G98+G99+G101+G103+G104</f>
        <v>114143510</v>
      </c>
      <c r="H65" s="337">
        <f>H66+H67+H74+H84+H95+H96+H98+H99+H101+H103+H104</f>
        <v>3480000</v>
      </c>
      <c r="I65" s="337">
        <f>I66+I67+I74+I84+I95+I96+I98+I99+I101+I103+I104</f>
        <v>291635</v>
      </c>
      <c r="J65" s="337">
        <f>J66+J67+J74+J84+J95+J96+J98+J99+J101+J103+J104</f>
        <v>0</v>
      </c>
      <c r="K65" s="337">
        <f>K66+K67+K74+K84+K95+K96+K98+K99+K101+K103+K104+K108</f>
        <v>831800</v>
      </c>
      <c r="L65" s="337">
        <f aca="true" t="shared" si="15" ref="L65:Q65">L66+L67+L74+L84+L95+L96+L98+L99+L101+L103+L104+L108</f>
        <v>638000</v>
      </c>
      <c r="M65" s="337">
        <f t="shared" si="15"/>
        <v>166800</v>
      </c>
      <c r="N65" s="337">
        <f t="shared" si="15"/>
        <v>0</v>
      </c>
      <c r="O65" s="337">
        <f t="shared" si="15"/>
        <v>193800</v>
      </c>
      <c r="P65" s="337">
        <f t="shared" si="15"/>
        <v>193800</v>
      </c>
      <c r="Q65" s="337">
        <f t="shared" si="15"/>
        <v>114975310</v>
      </c>
    </row>
    <row r="66" spans="1:17" s="92" customFormat="1" ht="93.75">
      <c r="A66" s="91"/>
      <c r="B66" s="156" t="s">
        <v>285</v>
      </c>
      <c r="C66" s="156" t="s">
        <v>132</v>
      </c>
      <c r="D66" s="156" t="s">
        <v>87</v>
      </c>
      <c r="E66" s="136" t="s">
        <v>286</v>
      </c>
      <c r="F66" s="41">
        <v>1616800</v>
      </c>
      <c r="G66" s="41">
        <v>1616800</v>
      </c>
      <c r="H66" s="41"/>
      <c r="I66" s="338"/>
      <c r="J66" s="338"/>
      <c r="K66" s="338"/>
      <c r="L66" s="338"/>
      <c r="M66" s="338"/>
      <c r="N66" s="338"/>
      <c r="O66" s="338"/>
      <c r="P66" s="338"/>
      <c r="Q66" s="41">
        <f>F66+K66</f>
        <v>1616800</v>
      </c>
    </row>
    <row r="67" spans="1:17" s="92" customFormat="1" ht="132" customHeight="1">
      <c r="A67" s="91"/>
      <c r="B67" s="156" t="s">
        <v>288</v>
      </c>
      <c r="C67" s="156" t="s">
        <v>289</v>
      </c>
      <c r="D67" s="156"/>
      <c r="E67" s="136" t="s">
        <v>287</v>
      </c>
      <c r="F67" s="41">
        <f>F68+F69+F70+F71+F72+F73</f>
        <v>56023500</v>
      </c>
      <c r="G67" s="41">
        <f>G68+G69+G70+G71+G72+G73</f>
        <v>56023500</v>
      </c>
      <c r="H67" s="41"/>
      <c r="I67" s="338"/>
      <c r="J67" s="338"/>
      <c r="K67" s="338"/>
      <c r="L67" s="338"/>
      <c r="M67" s="338"/>
      <c r="N67" s="338"/>
      <c r="O67" s="338"/>
      <c r="P67" s="338"/>
      <c r="Q67" s="41">
        <f>F67+K67</f>
        <v>56023500</v>
      </c>
    </row>
    <row r="68" spans="1:17" ht="318.75" customHeight="1">
      <c r="A68" s="80"/>
      <c r="B68" s="294" t="s">
        <v>291</v>
      </c>
      <c r="C68" s="294" t="s">
        <v>292</v>
      </c>
      <c r="D68" s="294" t="s">
        <v>135</v>
      </c>
      <c r="E68" s="305" t="s">
        <v>290</v>
      </c>
      <c r="F68" s="139">
        <v>3350000</v>
      </c>
      <c r="G68" s="139">
        <v>3350000</v>
      </c>
      <c r="H68" s="139"/>
      <c r="I68" s="139"/>
      <c r="J68" s="139"/>
      <c r="K68" s="78"/>
      <c r="L68" s="78"/>
      <c r="M68" s="78"/>
      <c r="N68" s="78"/>
      <c r="O68" s="78"/>
      <c r="P68" s="78"/>
      <c r="Q68" s="41">
        <f>F68+K68</f>
        <v>3350000</v>
      </c>
    </row>
    <row r="69" spans="1:17" ht="408.75" customHeight="1">
      <c r="A69" s="80"/>
      <c r="B69" s="294" t="s">
        <v>296</v>
      </c>
      <c r="C69" s="294" t="s">
        <v>297</v>
      </c>
      <c r="D69" s="294" t="s">
        <v>135</v>
      </c>
      <c r="E69" s="307" t="s">
        <v>293</v>
      </c>
      <c r="F69" s="139">
        <v>155000</v>
      </c>
      <c r="G69" s="139">
        <v>155000</v>
      </c>
      <c r="H69" s="139"/>
      <c r="I69" s="139"/>
      <c r="J69" s="139"/>
      <c r="K69" s="78"/>
      <c r="L69" s="78"/>
      <c r="M69" s="78"/>
      <c r="N69" s="78"/>
      <c r="O69" s="78"/>
      <c r="P69" s="78"/>
      <c r="Q69" s="41">
        <f>F69+K69</f>
        <v>155000</v>
      </c>
    </row>
    <row r="70" spans="1:17" ht="165.75" customHeight="1">
      <c r="A70" s="80"/>
      <c r="B70" s="294" t="s">
        <v>298</v>
      </c>
      <c r="C70" s="294" t="s">
        <v>299</v>
      </c>
      <c r="D70" s="294" t="s">
        <v>106</v>
      </c>
      <c r="E70" s="307" t="s">
        <v>294</v>
      </c>
      <c r="F70" s="139">
        <v>1360000</v>
      </c>
      <c r="G70" s="139">
        <v>1360000</v>
      </c>
      <c r="H70" s="139"/>
      <c r="I70" s="139"/>
      <c r="J70" s="139"/>
      <c r="K70" s="78"/>
      <c r="L70" s="78"/>
      <c r="M70" s="78"/>
      <c r="N70" s="78"/>
      <c r="O70" s="78"/>
      <c r="P70" s="78"/>
      <c r="Q70" s="41"/>
    </row>
    <row r="71" spans="1:17" ht="252.75" customHeight="1">
      <c r="A71" s="80"/>
      <c r="B71" s="294" t="s">
        <v>300</v>
      </c>
      <c r="C71" s="294" t="s">
        <v>301</v>
      </c>
      <c r="D71" s="294" t="s">
        <v>106</v>
      </c>
      <c r="E71" s="307" t="s">
        <v>295</v>
      </c>
      <c r="F71" s="139">
        <v>530000</v>
      </c>
      <c r="G71" s="139">
        <v>530000</v>
      </c>
      <c r="H71" s="139"/>
      <c r="I71" s="139"/>
      <c r="J71" s="139"/>
      <c r="K71" s="78"/>
      <c r="L71" s="78"/>
      <c r="M71" s="78"/>
      <c r="N71" s="78"/>
      <c r="O71" s="78"/>
      <c r="P71" s="78"/>
      <c r="Q71" s="41"/>
    </row>
    <row r="72" spans="1:17" ht="69.75" customHeight="1">
      <c r="A72" s="80"/>
      <c r="B72" s="294" t="s">
        <v>302</v>
      </c>
      <c r="C72" s="294" t="s">
        <v>303</v>
      </c>
      <c r="D72" s="294" t="s">
        <v>106</v>
      </c>
      <c r="E72" s="306" t="s">
        <v>94</v>
      </c>
      <c r="F72" s="139">
        <v>405000</v>
      </c>
      <c r="G72" s="139">
        <v>405000</v>
      </c>
      <c r="H72" s="139"/>
      <c r="I72" s="139"/>
      <c r="J72" s="139"/>
      <c r="K72" s="78"/>
      <c r="L72" s="78"/>
      <c r="M72" s="78"/>
      <c r="N72" s="78"/>
      <c r="O72" s="78"/>
      <c r="P72" s="78"/>
      <c r="Q72" s="41">
        <f aca="true" t="shared" si="16" ref="Q72:Q108">F72+K72</f>
        <v>405000</v>
      </c>
    </row>
    <row r="73" spans="1:17" ht="42.75" customHeight="1">
      <c r="A73" s="80"/>
      <c r="B73" s="294" t="s">
        <v>302</v>
      </c>
      <c r="C73" s="294" t="s">
        <v>303</v>
      </c>
      <c r="D73" s="294" t="s">
        <v>106</v>
      </c>
      <c r="E73" s="306" t="s">
        <v>310</v>
      </c>
      <c r="F73" s="139">
        <v>50223500</v>
      </c>
      <c r="G73" s="139">
        <v>50223500</v>
      </c>
      <c r="H73" s="139"/>
      <c r="I73" s="139"/>
      <c r="J73" s="139"/>
      <c r="K73" s="78"/>
      <c r="L73" s="78"/>
      <c r="M73" s="78"/>
      <c r="N73" s="78"/>
      <c r="O73" s="78"/>
      <c r="P73" s="78"/>
      <c r="Q73" s="41">
        <f t="shared" si="16"/>
        <v>50223500</v>
      </c>
    </row>
    <row r="74" spans="1:17" ht="83.25" customHeight="1">
      <c r="A74" s="80"/>
      <c r="B74" s="137" t="s">
        <v>305</v>
      </c>
      <c r="C74" s="137" t="s">
        <v>306</v>
      </c>
      <c r="D74" s="294"/>
      <c r="E74" s="162" t="s">
        <v>304</v>
      </c>
      <c r="F74" s="139">
        <f>F75+F77+F78+F80+F81+F82</f>
        <v>7895900</v>
      </c>
      <c r="G74" s="139">
        <f>G75+G77+G78+G80+G81+G82</f>
        <v>7895900</v>
      </c>
      <c r="H74" s="139"/>
      <c r="I74" s="139"/>
      <c r="J74" s="139"/>
      <c r="K74" s="78"/>
      <c r="L74" s="78"/>
      <c r="M74" s="78"/>
      <c r="N74" s="78"/>
      <c r="O74" s="78"/>
      <c r="P74" s="78"/>
      <c r="Q74" s="41">
        <f t="shared" si="16"/>
        <v>7895900</v>
      </c>
    </row>
    <row r="75" spans="1:17" ht="313.5" customHeight="1">
      <c r="A75" s="80"/>
      <c r="B75" s="294" t="s">
        <v>308</v>
      </c>
      <c r="C75" s="294" t="s">
        <v>309</v>
      </c>
      <c r="D75" s="294" t="s">
        <v>135</v>
      </c>
      <c r="E75" s="307" t="s">
        <v>307</v>
      </c>
      <c r="F75" s="139">
        <v>605000</v>
      </c>
      <c r="G75" s="139">
        <v>605000</v>
      </c>
      <c r="H75" s="139"/>
      <c r="I75" s="139"/>
      <c r="J75" s="139"/>
      <c r="K75" s="78"/>
      <c r="L75" s="78"/>
      <c r="M75" s="78"/>
      <c r="N75" s="78"/>
      <c r="O75" s="78"/>
      <c r="P75" s="78"/>
      <c r="Q75" s="41">
        <f t="shared" si="16"/>
        <v>605000</v>
      </c>
    </row>
    <row r="76" spans="1:17" ht="93.75" hidden="1">
      <c r="A76" s="80"/>
      <c r="B76" s="137" t="s">
        <v>88</v>
      </c>
      <c r="C76" s="137"/>
      <c r="D76" s="137" t="s">
        <v>135</v>
      </c>
      <c r="E76" s="136" t="s">
        <v>89</v>
      </c>
      <c r="F76" s="139"/>
      <c r="G76" s="139"/>
      <c r="H76" s="139"/>
      <c r="I76" s="139"/>
      <c r="J76" s="139"/>
      <c r="K76" s="139"/>
      <c r="L76" s="139"/>
      <c r="M76" s="139"/>
      <c r="N76" s="139"/>
      <c r="O76" s="139"/>
      <c r="P76" s="139"/>
      <c r="Q76" s="41">
        <f t="shared" si="16"/>
        <v>0</v>
      </c>
    </row>
    <row r="77" spans="1:17" ht="408.75" customHeight="1">
      <c r="A77" s="80"/>
      <c r="B77" s="294" t="s">
        <v>1</v>
      </c>
      <c r="C77" s="294" t="s">
        <v>2</v>
      </c>
      <c r="D77" s="294" t="s">
        <v>135</v>
      </c>
      <c r="E77" s="339" t="s">
        <v>0</v>
      </c>
      <c r="F77" s="139">
        <v>5000</v>
      </c>
      <c r="G77" s="139">
        <v>5000</v>
      </c>
      <c r="H77" s="139"/>
      <c r="I77" s="139"/>
      <c r="J77" s="139"/>
      <c r="K77" s="78"/>
      <c r="L77" s="78"/>
      <c r="M77" s="78"/>
      <c r="N77" s="78"/>
      <c r="O77" s="78"/>
      <c r="P77" s="78"/>
      <c r="Q77" s="41">
        <f t="shared" si="16"/>
        <v>5000</v>
      </c>
    </row>
    <row r="78" spans="1:17" ht="170.25" customHeight="1">
      <c r="A78" s="80"/>
      <c r="B78" s="294" t="s">
        <v>4</v>
      </c>
      <c r="C78" s="294" t="s">
        <v>5</v>
      </c>
      <c r="D78" s="294" t="s">
        <v>106</v>
      </c>
      <c r="E78" s="307" t="s">
        <v>3</v>
      </c>
      <c r="F78" s="139">
        <v>122000</v>
      </c>
      <c r="G78" s="139">
        <v>122000</v>
      </c>
      <c r="H78" s="139"/>
      <c r="I78" s="139"/>
      <c r="J78" s="139"/>
      <c r="K78" s="78"/>
      <c r="L78" s="78"/>
      <c r="M78" s="78"/>
      <c r="N78" s="78"/>
      <c r="O78" s="78"/>
      <c r="P78" s="78"/>
      <c r="Q78" s="41">
        <f t="shared" si="16"/>
        <v>122000</v>
      </c>
    </row>
    <row r="79" spans="1:17" ht="112.5" hidden="1">
      <c r="A79" s="80"/>
      <c r="B79" s="137" t="s">
        <v>90</v>
      </c>
      <c r="C79" s="137"/>
      <c r="D79" s="137" t="s">
        <v>106</v>
      </c>
      <c r="E79" s="162" t="s">
        <v>91</v>
      </c>
      <c r="F79" s="139"/>
      <c r="G79" s="139"/>
      <c r="H79" s="139"/>
      <c r="I79" s="139"/>
      <c r="J79" s="139"/>
      <c r="K79" s="78"/>
      <c r="L79" s="78"/>
      <c r="M79" s="78"/>
      <c r="N79" s="78"/>
      <c r="O79" s="78"/>
      <c r="P79" s="78"/>
      <c r="Q79" s="41">
        <f t="shared" si="16"/>
        <v>0</v>
      </c>
    </row>
    <row r="80" spans="1:17" ht="299.25" customHeight="1">
      <c r="A80" s="80"/>
      <c r="B80" s="294" t="s">
        <v>7</v>
      </c>
      <c r="C80" s="294" t="s">
        <v>8</v>
      </c>
      <c r="D80" s="294" t="s">
        <v>106</v>
      </c>
      <c r="E80" s="307" t="s">
        <v>6</v>
      </c>
      <c r="F80" s="139">
        <v>183000</v>
      </c>
      <c r="G80" s="139">
        <v>183000</v>
      </c>
      <c r="H80" s="139"/>
      <c r="I80" s="139"/>
      <c r="J80" s="139"/>
      <c r="K80" s="78"/>
      <c r="L80" s="78"/>
      <c r="M80" s="78"/>
      <c r="N80" s="78"/>
      <c r="O80" s="78"/>
      <c r="P80" s="78"/>
      <c r="Q80" s="41">
        <f t="shared" si="16"/>
        <v>183000</v>
      </c>
    </row>
    <row r="81" spans="1:17" ht="60.75" customHeight="1">
      <c r="A81" s="80"/>
      <c r="B81" s="294" t="s">
        <v>312</v>
      </c>
      <c r="C81" s="294" t="s">
        <v>313</v>
      </c>
      <c r="D81" s="294" t="s">
        <v>106</v>
      </c>
      <c r="E81" s="307" t="s">
        <v>311</v>
      </c>
      <c r="F81" s="139">
        <v>141500</v>
      </c>
      <c r="G81" s="139">
        <v>141500</v>
      </c>
      <c r="H81" s="139"/>
      <c r="I81" s="139"/>
      <c r="J81" s="139"/>
      <c r="K81" s="78"/>
      <c r="L81" s="78"/>
      <c r="M81" s="78"/>
      <c r="N81" s="78"/>
      <c r="O81" s="78"/>
      <c r="P81" s="78"/>
      <c r="Q81" s="41">
        <f t="shared" si="16"/>
        <v>141500</v>
      </c>
    </row>
    <row r="82" spans="1:17" ht="78.75" customHeight="1">
      <c r="A82" s="80"/>
      <c r="B82" s="294" t="s">
        <v>314</v>
      </c>
      <c r="C82" s="294" t="s">
        <v>315</v>
      </c>
      <c r="D82" s="294" t="s">
        <v>132</v>
      </c>
      <c r="E82" s="307" t="s">
        <v>316</v>
      </c>
      <c r="F82" s="139">
        <v>6839400</v>
      </c>
      <c r="G82" s="139">
        <v>6839400</v>
      </c>
      <c r="H82" s="139"/>
      <c r="I82" s="139"/>
      <c r="J82" s="139"/>
      <c r="K82" s="78"/>
      <c r="L82" s="78"/>
      <c r="M82" s="78"/>
      <c r="N82" s="78"/>
      <c r="O82" s="78"/>
      <c r="P82" s="78"/>
      <c r="Q82" s="41">
        <f t="shared" si="16"/>
        <v>6839400</v>
      </c>
    </row>
    <row r="83" spans="1:17" ht="37.5" hidden="1">
      <c r="A83" s="80"/>
      <c r="B83" s="137" t="s">
        <v>92</v>
      </c>
      <c r="C83" s="137"/>
      <c r="D83" s="137" t="s">
        <v>106</v>
      </c>
      <c r="E83" s="162" t="s">
        <v>93</v>
      </c>
      <c r="F83" s="139"/>
      <c r="G83" s="139"/>
      <c r="H83" s="139"/>
      <c r="I83" s="139"/>
      <c r="J83" s="139"/>
      <c r="K83" s="78"/>
      <c r="L83" s="78"/>
      <c r="M83" s="78"/>
      <c r="N83" s="78"/>
      <c r="O83" s="78"/>
      <c r="P83" s="78"/>
      <c r="Q83" s="41">
        <f t="shared" si="16"/>
        <v>0</v>
      </c>
    </row>
    <row r="84" spans="1:17" ht="99.75" customHeight="1">
      <c r="A84" s="80"/>
      <c r="B84" s="137"/>
      <c r="C84" s="137" t="s">
        <v>327</v>
      </c>
      <c r="D84" s="340"/>
      <c r="E84" s="341" t="s">
        <v>326</v>
      </c>
      <c r="F84" s="139">
        <f>F85+F86+F87+F88+F89+F90+F91+F92+F94</f>
        <v>37464000</v>
      </c>
      <c r="G84" s="139">
        <f>G85+G86+G87+G88+G89+G90+G91+G92+G94</f>
        <v>37464000</v>
      </c>
      <c r="H84" s="139"/>
      <c r="I84" s="139"/>
      <c r="J84" s="139"/>
      <c r="K84" s="78"/>
      <c r="L84" s="78"/>
      <c r="M84" s="78"/>
      <c r="N84" s="78"/>
      <c r="O84" s="78"/>
      <c r="P84" s="78"/>
      <c r="Q84" s="41">
        <f t="shared" si="16"/>
        <v>37464000</v>
      </c>
    </row>
    <row r="85" spans="1:17" s="88" customFormat="1" ht="37.5">
      <c r="A85" s="87"/>
      <c r="B85" s="137" t="s">
        <v>325</v>
      </c>
      <c r="C85" s="137" t="s">
        <v>328</v>
      </c>
      <c r="D85" s="137" t="s">
        <v>138</v>
      </c>
      <c r="E85" s="339" t="s">
        <v>317</v>
      </c>
      <c r="F85" s="41">
        <v>300500</v>
      </c>
      <c r="G85" s="32">
        <v>300500</v>
      </c>
      <c r="H85" s="32"/>
      <c r="I85" s="32"/>
      <c r="J85" s="32"/>
      <c r="K85" s="41"/>
      <c r="L85" s="32"/>
      <c r="M85" s="32"/>
      <c r="N85" s="32"/>
      <c r="O85" s="32"/>
      <c r="P85" s="342"/>
      <c r="Q85" s="41">
        <f t="shared" si="16"/>
        <v>300500</v>
      </c>
    </row>
    <row r="86" spans="1:17" s="88" customFormat="1" ht="37.5">
      <c r="A86" s="87"/>
      <c r="B86" s="137" t="s">
        <v>329</v>
      </c>
      <c r="C86" s="137" t="s">
        <v>330</v>
      </c>
      <c r="D86" s="137" t="s">
        <v>138</v>
      </c>
      <c r="E86" s="339" t="s">
        <v>318</v>
      </c>
      <c r="F86" s="41">
        <v>150700</v>
      </c>
      <c r="G86" s="32">
        <v>150700</v>
      </c>
      <c r="H86" s="32"/>
      <c r="I86" s="32"/>
      <c r="J86" s="32"/>
      <c r="K86" s="41"/>
      <c r="L86" s="32"/>
      <c r="M86" s="32"/>
      <c r="N86" s="32"/>
      <c r="O86" s="32"/>
      <c r="P86" s="342"/>
      <c r="Q86" s="41">
        <f t="shared" si="16"/>
        <v>150700</v>
      </c>
    </row>
    <row r="87" spans="1:17" s="88" customFormat="1" ht="37.5">
      <c r="A87" s="87"/>
      <c r="B87" s="137" t="s">
        <v>331</v>
      </c>
      <c r="C87" s="137" t="s">
        <v>332</v>
      </c>
      <c r="D87" s="137" t="s">
        <v>138</v>
      </c>
      <c r="E87" s="339" t="s">
        <v>319</v>
      </c>
      <c r="F87" s="41">
        <v>15989600</v>
      </c>
      <c r="G87" s="32">
        <v>15989600</v>
      </c>
      <c r="H87" s="32"/>
      <c r="I87" s="32"/>
      <c r="J87" s="32"/>
      <c r="K87" s="41"/>
      <c r="L87" s="32"/>
      <c r="M87" s="32"/>
      <c r="N87" s="32"/>
      <c r="O87" s="32"/>
      <c r="P87" s="342"/>
      <c r="Q87" s="41">
        <f t="shared" si="16"/>
        <v>15989600</v>
      </c>
    </row>
    <row r="88" spans="1:17" s="88" customFormat="1" ht="37.5">
      <c r="A88" s="87"/>
      <c r="B88" s="137" t="s">
        <v>333</v>
      </c>
      <c r="C88" s="137" t="s">
        <v>334</v>
      </c>
      <c r="D88" s="137" t="s">
        <v>138</v>
      </c>
      <c r="E88" s="339" t="s">
        <v>320</v>
      </c>
      <c r="F88" s="41">
        <v>2504000</v>
      </c>
      <c r="G88" s="32">
        <v>2504000</v>
      </c>
      <c r="H88" s="32"/>
      <c r="I88" s="32"/>
      <c r="J88" s="32"/>
      <c r="K88" s="41"/>
      <c r="L88" s="32"/>
      <c r="M88" s="32"/>
      <c r="N88" s="32"/>
      <c r="O88" s="32"/>
      <c r="P88" s="342"/>
      <c r="Q88" s="41">
        <f t="shared" si="16"/>
        <v>2504000</v>
      </c>
    </row>
    <row r="89" spans="1:17" s="88" customFormat="1" ht="37.5">
      <c r="A89" s="87"/>
      <c r="B89" s="137" t="s">
        <v>335</v>
      </c>
      <c r="C89" s="137" t="s">
        <v>336</v>
      </c>
      <c r="D89" s="137" t="s">
        <v>138</v>
      </c>
      <c r="E89" s="339" t="s">
        <v>321</v>
      </c>
      <c r="F89" s="41">
        <v>4006000</v>
      </c>
      <c r="G89" s="32">
        <v>4006000</v>
      </c>
      <c r="H89" s="32"/>
      <c r="I89" s="32"/>
      <c r="J89" s="32"/>
      <c r="K89" s="41"/>
      <c r="L89" s="32"/>
      <c r="M89" s="32"/>
      <c r="N89" s="32"/>
      <c r="O89" s="32"/>
      <c r="P89" s="342"/>
      <c r="Q89" s="41">
        <f t="shared" si="16"/>
        <v>4006000</v>
      </c>
    </row>
    <row r="90" spans="1:17" s="88" customFormat="1" ht="37.5">
      <c r="A90" s="87"/>
      <c r="B90" s="137" t="s">
        <v>337</v>
      </c>
      <c r="C90" s="137" t="s">
        <v>338</v>
      </c>
      <c r="D90" s="137" t="s">
        <v>138</v>
      </c>
      <c r="E90" s="339" t="s">
        <v>322</v>
      </c>
      <c r="F90" s="41">
        <v>200800</v>
      </c>
      <c r="G90" s="32">
        <v>200800</v>
      </c>
      <c r="H90" s="32"/>
      <c r="I90" s="32"/>
      <c r="J90" s="32"/>
      <c r="K90" s="41"/>
      <c r="L90" s="32"/>
      <c r="M90" s="32"/>
      <c r="N90" s="32"/>
      <c r="O90" s="32"/>
      <c r="P90" s="342"/>
      <c r="Q90" s="41">
        <f t="shared" si="16"/>
        <v>200800</v>
      </c>
    </row>
    <row r="91" spans="1:17" s="88" customFormat="1" ht="37.5">
      <c r="A91" s="87"/>
      <c r="B91" s="137" t="s">
        <v>339</v>
      </c>
      <c r="C91" s="137" t="s">
        <v>340</v>
      </c>
      <c r="D91" s="137" t="s">
        <v>138</v>
      </c>
      <c r="E91" s="339" t="s">
        <v>323</v>
      </c>
      <c r="F91" s="41">
        <v>90400</v>
      </c>
      <c r="G91" s="32">
        <v>90400</v>
      </c>
      <c r="H91" s="32"/>
      <c r="I91" s="32"/>
      <c r="J91" s="32"/>
      <c r="K91" s="41"/>
      <c r="L91" s="32"/>
      <c r="M91" s="32"/>
      <c r="N91" s="32"/>
      <c r="O91" s="32"/>
      <c r="P91" s="342"/>
      <c r="Q91" s="41">
        <f t="shared" si="16"/>
        <v>90400</v>
      </c>
    </row>
    <row r="92" spans="1:17" s="88" customFormat="1" ht="37.5">
      <c r="A92" s="87"/>
      <c r="B92" s="137" t="s">
        <v>341</v>
      </c>
      <c r="C92" s="137" t="s">
        <v>342</v>
      </c>
      <c r="D92" s="137" t="s">
        <v>138</v>
      </c>
      <c r="E92" s="339" t="s">
        <v>324</v>
      </c>
      <c r="F92" s="41">
        <v>13015000</v>
      </c>
      <c r="G92" s="32">
        <v>13015000</v>
      </c>
      <c r="H92" s="32"/>
      <c r="I92" s="32"/>
      <c r="J92" s="32"/>
      <c r="K92" s="41"/>
      <c r="L92" s="32"/>
      <c r="M92" s="32"/>
      <c r="N92" s="32"/>
      <c r="O92" s="32"/>
      <c r="P92" s="342"/>
      <c r="Q92" s="41">
        <f t="shared" si="16"/>
        <v>13015000</v>
      </c>
    </row>
    <row r="93" spans="1:17" s="88" customFormat="1" ht="93.75" hidden="1">
      <c r="A93" s="87"/>
      <c r="B93" s="137" t="s">
        <v>98</v>
      </c>
      <c r="C93" s="137"/>
      <c r="D93" s="137" t="s">
        <v>132</v>
      </c>
      <c r="E93" s="162" t="s">
        <v>99</v>
      </c>
      <c r="F93" s="41"/>
      <c r="G93" s="32"/>
      <c r="H93" s="32"/>
      <c r="I93" s="32"/>
      <c r="J93" s="32"/>
      <c r="K93" s="41"/>
      <c r="L93" s="32"/>
      <c r="M93" s="32"/>
      <c r="N93" s="32"/>
      <c r="O93" s="32"/>
      <c r="P93" s="342"/>
      <c r="Q93" s="41">
        <f t="shared" si="16"/>
        <v>0</v>
      </c>
    </row>
    <row r="94" spans="1:17" s="88" customFormat="1" ht="56.25">
      <c r="A94" s="87"/>
      <c r="B94" s="137" t="s">
        <v>344</v>
      </c>
      <c r="C94" s="137" t="s">
        <v>345</v>
      </c>
      <c r="D94" s="137" t="s">
        <v>136</v>
      </c>
      <c r="E94" s="307" t="s">
        <v>343</v>
      </c>
      <c r="F94" s="41">
        <v>1207000</v>
      </c>
      <c r="G94" s="32">
        <v>1207000</v>
      </c>
      <c r="H94" s="32"/>
      <c r="I94" s="32"/>
      <c r="J94" s="32"/>
      <c r="K94" s="41"/>
      <c r="L94" s="32"/>
      <c r="M94" s="32"/>
      <c r="N94" s="32"/>
      <c r="O94" s="32"/>
      <c r="P94" s="342"/>
      <c r="Q94" s="41">
        <f t="shared" si="16"/>
        <v>1207000</v>
      </c>
    </row>
    <row r="95" spans="1:17" s="88" customFormat="1" ht="56.25">
      <c r="A95" s="87"/>
      <c r="B95" s="137" t="s">
        <v>346</v>
      </c>
      <c r="C95" s="137" t="s">
        <v>347</v>
      </c>
      <c r="D95" s="137" t="s">
        <v>106</v>
      </c>
      <c r="E95" s="162" t="s">
        <v>348</v>
      </c>
      <c r="F95" s="139">
        <v>242900</v>
      </c>
      <c r="G95" s="139">
        <v>242900</v>
      </c>
      <c r="H95" s="32"/>
      <c r="I95" s="32"/>
      <c r="J95" s="32"/>
      <c r="K95" s="41"/>
      <c r="L95" s="32"/>
      <c r="M95" s="32"/>
      <c r="N95" s="32"/>
      <c r="O95" s="32"/>
      <c r="P95" s="342"/>
      <c r="Q95" s="41">
        <f t="shared" si="16"/>
        <v>242900</v>
      </c>
    </row>
    <row r="96" spans="1:17" s="88" customFormat="1" ht="53.25" customHeight="1">
      <c r="A96" s="87"/>
      <c r="B96" s="137" t="s">
        <v>349</v>
      </c>
      <c r="C96" s="137" t="s">
        <v>350</v>
      </c>
      <c r="D96" s="137" t="s">
        <v>136</v>
      </c>
      <c r="E96" s="162" t="s">
        <v>351</v>
      </c>
      <c r="F96" s="41">
        <v>6000000</v>
      </c>
      <c r="G96" s="32">
        <v>6000000</v>
      </c>
      <c r="H96" s="32"/>
      <c r="I96" s="32"/>
      <c r="J96" s="32"/>
      <c r="K96" s="41"/>
      <c r="L96" s="32"/>
      <c r="M96" s="32"/>
      <c r="N96" s="32"/>
      <c r="O96" s="32"/>
      <c r="P96" s="342"/>
      <c r="Q96" s="41">
        <f t="shared" si="16"/>
        <v>6000000</v>
      </c>
    </row>
    <row r="97" spans="1:17" s="88" customFormat="1" ht="1.5" customHeight="1" hidden="1">
      <c r="A97" s="87"/>
      <c r="B97" s="137" t="s">
        <v>95</v>
      </c>
      <c r="C97" s="137"/>
      <c r="D97" s="137" t="s">
        <v>132</v>
      </c>
      <c r="E97" s="162" t="s">
        <v>96</v>
      </c>
      <c r="F97" s="41"/>
      <c r="G97" s="32"/>
      <c r="H97" s="32"/>
      <c r="I97" s="32"/>
      <c r="J97" s="32"/>
      <c r="K97" s="41"/>
      <c r="L97" s="32"/>
      <c r="M97" s="32"/>
      <c r="N97" s="32"/>
      <c r="O97" s="32"/>
      <c r="P97" s="342"/>
      <c r="Q97" s="41">
        <f t="shared" si="16"/>
        <v>0</v>
      </c>
    </row>
    <row r="98" spans="1:17" s="88" customFormat="1" ht="40.5" customHeight="1">
      <c r="A98" s="87"/>
      <c r="B98" s="137" t="s">
        <v>352</v>
      </c>
      <c r="C98" s="137" t="s">
        <v>353</v>
      </c>
      <c r="D98" s="137" t="s">
        <v>135</v>
      </c>
      <c r="E98" s="136" t="s">
        <v>354</v>
      </c>
      <c r="F98" s="41">
        <v>15500</v>
      </c>
      <c r="G98" s="32">
        <v>15500</v>
      </c>
      <c r="H98" s="32"/>
      <c r="I98" s="32"/>
      <c r="J98" s="32"/>
      <c r="K98" s="41"/>
      <c r="L98" s="32"/>
      <c r="M98" s="32"/>
      <c r="N98" s="32"/>
      <c r="O98" s="32"/>
      <c r="P98" s="342"/>
      <c r="Q98" s="41">
        <f t="shared" si="16"/>
        <v>15500</v>
      </c>
    </row>
    <row r="99" spans="1:17" s="88" customFormat="1" ht="91.5" customHeight="1">
      <c r="A99" s="87"/>
      <c r="B99" s="137"/>
      <c r="C99" s="137" t="s">
        <v>356</v>
      </c>
      <c r="D99" s="340"/>
      <c r="E99" s="341" t="s">
        <v>355</v>
      </c>
      <c r="F99" s="41">
        <f>F100</f>
        <v>4652430</v>
      </c>
      <c r="G99" s="41">
        <f aca="true" t="shared" si="17" ref="G99:Q99">G100</f>
        <v>4652430</v>
      </c>
      <c r="H99" s="41">
        <f t="shared" si="17"/>
        <v>3480000</v>
      </c>
      <c r="I99" s="41">
        <f t="shared" si="17"/>
        <v>291635</v>
      </c>
      <c r="J99" s="41">
        <f t="shared" si="17"/>
        <v>0</v>
      </c>
      <c r="K99" s="41">
        <f t="shared" si="17"/>
        <v>638000</v>
      </c>
      <c r="L99" s="41">
        <f t="shared" si="17"/>
        <v>638000</v>
      </c>
      <c r="M99" s="41">
        <f t="shared" si="17"/>
        <v>166800</v>
      </c>
      <c r="N99" s="41">
        <f t="shared" si="17"/>
        <v>0</v>
      </c>
      <c r="O99" s="41">
        <f t="shared" si="17"/>
        <v>0</v>
      </c>
      <c r="P99" s="41">
        <f t="shared" si="17"/>
        <v>0</v>
      </c>
      <c r="Q99" s="41">
        <f t="shared" si="17"/>
        <v>5290430</v>
      </c>
    </row>
    <row r="100" spans="1:17" s="88" customFormat="1" ht="78.75" customHeight="1">
      <c r="A100" s="87"/>
      <c r="B100" s="137" t="s">
        <v>357</v>
      </c>
      <c r="C100" s="137" t="s">
        <v>358</v>
      </c>
      <c r="D100" s="137" t="s">
        <v>137</v>
      </c>
      <c r="E100" s="307" t="s">
        <v>359</v>
      </c>
      <c r="F100" s="41">
        <v>4652430</v>
      </c>
      <c r="G100" s="32">
        <v>4652430</v>
      </c>
      <c r="H100" s="32">
        <v>3480000</v>
      </c>
      <c r="I100" s="32">
        <v>291635</v>
      </c>
      <c r="J100" s="32"/>
      <c r="K100" s="41">
        <v>638000</v>
      </c>
      <c r="L100" s="32">
        <v>638000</v>
      </c>
      <c r="M100" s="32">
        <v>166800</v>
      </c>
      <c r="N100" s="32"/>
      <c r="O100" s="32"/>
      <c r="P100" s="342"/>
      <c r="Q100" s="41">
        <f t="shared" si="16"/>
        <v>5290430</v>
      </c>
    </row>
    <row r="101" spans="1:17" s="88" customFormat="1" ht="131.25" customHeight="1">
      <c r="A101" s="87"/>
      <c r="B101" s="137"/>
      <c r="C101" s="137" t="s">
        <v>361</v>
      </c>
      <c r="D101" s="137"/>
      <c r="E101" s="341" t="s">
        <v>360</v>
      </c>
      <c r="F101" s="41">
        <f>F102</f>
        <v>142000</v>
      </c>
      <c r="G101" s="41">
        <f aca="true" t="shared" si="18" ref="G101:Q101">G102</f>
        <v>142000</v>
      </c>
      <c r="H101" s="41">
        <f t="shared" si="18"/>
        <v>0</v>
      </c>
      <c r="I101" s="41">
        <f t="shared" si="18"/>
        <v>0</v>
      </c>
      <c r="J101" s="41">
        <f t="shared" si="18"/>
        <v>0</v>
      </c>
      <c r="K101" s="41">
        <f t="shared" si="18"/>
        <v>0</v>
      </c>
      <c r="L101" s="41">
        <f t="shared" si="18"/>
        <v>0</v>
      </c>
      <c r="M101" s="41">
        <f t="shared" si="18"/>
        <v>0</v>
      </c>
      <c r="N101" s="41">
        <f t="shared" si="18"/>
        <v>0</v>
      </c>
      <c r="O101" s="41">
        <f t="shared" si="18"/>
        <v>0</v>
      </c>
      <c r="P101" s="41">
        <f t="shared" si="18"/>
        <v>0</v>
      </c>
      <c r="Q101" s="41">
        <f t="shared" si="18"/>
        <v>142000</v>
      </c>
    </row>
    <row r="102" spans="1:17" s="88" customFormat="1" ht="93.75">
      <c r="A102" s="87"/>
      <c r="B102" s="137" t="s">
        <v>362</v>
      </c>
      <c r="C102" s="137" t="s">
        <v>363</v>
      </c>
      <c r="D102" s="137" t="s">
        <v>136</v>
      </c>
      <c r="E102" s="339" t="s">
        <v>364</v>
      </c>
      <c r="F102" s="41">
        <v>142000</v>
      </c>
      <c r="G102" s="32">
        <v>142000</v>
      </c>
      <c r="H102" s="32"/>
      <c r="I102" s="32"/>
      <c r="J102" s="32"/>
      <c r="K102" s="41"/>
      <c r="L102" s="32"/>
      <c r="M102" s="32"/>
      <c r="N102" s="32"/>
      <c r="O102" s="32"/>
      <c r="P102" s="342"/>
      <c r="Q102" s="41">
        <f t="shared" si="16"/>
        <v>142000</v>
      </c>
    </row>
    <row r="103" spans="1:17" s="88" customFormat="1" ht="120.75" customHeight="1">
      <c r="A103" s="87"/>
      <c r="B103" s="137" t="s">
        <v>365</v>
      </c>
      <c r="C103" s="137" t="s">
        <v>366</v>
      </c>
      <c r="D103" s="137" t="s">
        <v>132</v>
      </c>
      <c r="E103" s="341" t="s">
        <v>367</v>
      </c>
      <c r="F103" s="41">
        <v>13000</v>
      </c>
      <c r="G103" s="32">
        <v>13000</v>
      </c>
      <c r="H103" s="32"/>
      <c r="I103" s="32"/>
      <c r="J103" s="32"/>
      <c r="K103" s="41"/>
      <c r="L103" s="32"/>
      <c r="M103" s="32"/>
      <c r="N103" s="32"/>
      <c r="O103" s="32"/>
      <c r="P103" s="342"/>
      <c r="Q103" s="41">
        <f t="shared" si="16"/>
        <v>13000</v>
      </c>
    </row>
    <row r="104" spans="1:17" s="88" customFormat="1" ht="33.75" customHeight="1">
      <c r="A104" s="87"/>
      <c r="B104" s="137"/>
      <c r="C104" s="137" t="s">
        <v>236</v>
      </c>
      <c r="D104" s="137"/>
      <c r="E104" s="343" t="s">
        <v>234</v>
      </c>
      <c r="F104" s="41">
        <f>F105</f>
        <v>77480</v>
      </c>
      <c r="G104" s="41">
        <f aca="true" t="shared" si="19" ref="G104:Q104">G105</f>
        <v>77480</v>
      </c>
      <c r="H104" s="41">
        <f t="shared" si="19"/>
        <v>0</v>
      </c>
      <c r="I104" s="41">
        <f t="shared" si="19"/>
        <v>0</v>
      </c>
      <c r="J104" s="41">
        <f t="shared" si="19"/>
        <v>0</v>
      </c>
      <c r="K104" s="41">
        <f t="shared" si="19"/>
        <v>0</v>
      </c>
      <c r="L104" s="41">
        <f t="shared" si="19"/>
        <v>0</v>
      </c>
      <c r="M104" s="41">
        <f t="shared" si="19"/>
        <v>0</v>
      </c>
      <c r="N104" s="41">
        <f t="shared" si="19"/>
        <v>0</v>
      </c>
      <c r="O104" s="41">
        <f t="shared" si="19"/>
        <v>0</v>
      </c>
      <c r="P104" s="41">
        <f t="shared" si="19"/>
        <v>0</v>
      </c>
      <c r="Q104" s="41">
        <f t="shared" si="19"/>
        <v>77480</v>
      </c>
    </row>
    <row r="105" spans="1:17" s="88" customFormat="1" ht="75">
      <c r="A105" s="87"/>
      <c r="B105" s="137" t="s">
        <v>368</v>
      </c>
      <c r="C105" s="137" t="s">
        <v>235</v>
      </c>
      <c r="D105" s="137" t="s">
        <v>135</v>
      </c>
      <c r="E105" s="295" t="s">
        <v>237</v>
      </c>
      <c r="F105" s="41">
        <v>77480</v>
      </c>
      <c r="G105" s="32">
        <v>77480</v>
      </c>
      <c r="H105" s="32"/>
      <c r="I105" s="32"/>
      <c r="J105" s="32"/>
      <c r="K105" s="41"/>
      <c r="L105" s="32"/>
      <c r="M105" s="32"/>
      <c r="N105" s="32"/>
      <c r="O105" s="32"/>
      <c r="P105" s="342"/>
      <c r="Q105" s="41">
        <f t="shared" si="16"/>
        <v>77480</v>
      </c>
    </row>
    <row r="106" spans="1:17" s="88" customFormat="1" ht="56.25" hidden="1">
      <c r="A106" s="87"/>
      <c r="B106" s="141" t="s">
        <v>37</v>
      </c>
      <c r="C106" s="141"/>
      <c r="D106" s="141"/>
      <c r="E106" s="142" t="s">
        <v>38</v>
      </c>
      <c r="F106" s="41">
        <f>F107</f>
        <v>0</v>
      </c>
      <c r="G106" s="41">
        <f>G107</f>
        <v>0</v>
      </c>
      <c r="H106" s="32"/>
      <c r="I106" s="32"/>
      <c r="J106" s="32"/>
      <c r="K106" s="41"/>
      <c r="L106" s="32"/>
      <c r="M106" s="32"/>
      <c r="N106" s="32"/>
      <c r="O106" s="32"/>
      <c r="P106" s="342"/>
      <c r="Q106" s="41">
        <f t="shared" si="16"/>
        <v>0</v>
      </c>
    </row>
    <row r="107" spans="1:17" s="88" customFormat="1" ht="56.25" hidden="1">
      <c r="A107" s="87"/>
      <c r="B107" s="137">
        <v>170102</v>
      </c>
      <c r="C107" s="137"/>
      <c r="D107" s="137" t="s">
        <v>106</v>
      </c>
      <c r="E107" s="136" t="s">
        <v>97</v>
      </c>
      <c r="F107" s="41"/>
      <c r="G107" s="32"/>
      <c r="H107" s="32"/>
      <c r="I107" s="32"/>
      <c r="J107" s="32"/>
      <c r="K107" s="41"/>
      <c r="L107" s="32"/>
      <c r="M107" s="32"/>
      <c r="N107" s="32"/>
      <c r="O107" s="32"/>
      <c r="P107" s="342"/>
      <c r="Q107" s="41">
        <f t="shared" si="16"/>
        <v>0</v>
      </c>
    </row>
    <row r="108" spans="1:17" s="88" customFormat="1" ht="37.5">
      <c r="A108" s="87"/>
      <c r="B108" s="292">
        <v>1516310</v>
      </c>
      <c r="C108" s="292">
        <v>6310</v>
      </c>
      <c r="D108" s="137" t="s">
        <v>145</v>
      </c>
      <c r="E108" s="136" t="s">
        <v>395</v>
      </c>
      <c r="F108" s="41"/>
      <c r="G108" s="32"/>
      <c r="H108" s="32"/>
      <c r="I108" s="32"/>
      <c r="J108" s="32"/>
      <c r="K108" s="41">
        <v>193800</v>
      </c>
      <c r="L108" s="32"/>
      <c r="M108" s="32"/>
      <c r="N108" s="32"/>
      <c r="O108" s="32">
        <v>193800</v>
      </c>
      <c r="P108" s="342">
        <v>193800</v>
      </c>
      <c r="Q108" s="41">
        <f t="shared" si="16"/>
        <v>193800</v>
      </c>
    </row>
    <row r="109" spans="1:17" ht="40.5">
      <c r="A109" s="80"/>
      <c r="B109" s="327" t="s">
        <v>369</v>
      </c>
      <c r="C109" s="327"/>
      <c r="D109" s="327"/>
      <c r="E109" s="316" t="s">
        <v>100</v>
      </c>
      <c r="F109" s="337">
        <f>F110</f>
        <v>6077750</v>
      </c>
      <c r="G109" s="337">
        <f aca="true" t="shared" si="20" ref="G109:Q109">G110</f>
        <v>6077750</v>
      </c>
      <c r="H109" s="337">
        <f t="shared" si="20"/>
        <v>4418200</v>
      </c>
      <c r="I109" s="337">
        <f t="shared" si="20"/>
        <v>631500</v>
      </c>
      <c r="J109" s="337">
        <f t="shared" si="20"/>
        <v>0</v>
      </c>
      <c r="K109" s="337">
        <f t="shared" si="20"/>
        <v>163200</v>
      </c>
      <c r="L109" s="337">
        <f t="shared" si="20"/>
        <v>118200</v>
      </c>
      <c r="M109" s="337">
        <f t="shared" si="20"/>
        <v>25000</v>
      </c>
      <c r="N109" s="337">
        <f t="shared" si="20"/>
        <v>0</v>
      </c>
      <c r="O109" s="337">
        <f t="shared" si="20"/>
        <v>45000</v>
      </c>
      <c r="P109" s="337">
        <f t="shared" si="20"/>
        <v>25000</v>
      </c>
      <c r="Q109" s="337">
        <f t="shared" si="20"/>
        <v>6240950</v>
      </c>
    </row>
    <row r="110" spans="1:17" ht="40.5">
      <c r="A110" s="80"/>
      <c r="B110" s="327" t="s">
        <v>369</v>
      </c>
      <c r="C110" s="327"/>
      <c r="D110" s="327"/>
      <c r="E110" s="316" t="s">
        <v>100</v>
      </c>
      <c r="F110" s="337">
        <f>F111+F112+F113+F114+F115+F116</f>
        <v>6077750</v>
      </c>
      <c r="G110" s="337">
        <f aca="true" t="shared" si="21" ref="G110:Q110">G111+G112+G113+G114+G115+G116</f>
        <v>6077750</v>
      </c>
      <c r="H110" s="337">
        <f t="shared" si="21"/>
        <v>4418200</v>
      </c>
      <c r="I110" s="337">
        <f t="shared" si="21"/>
        <v>631500</v>
      </c>
      <c r="J110" s="337">
        <f t="shared" si="21"/>
        <v>0</v>
      </c>
      <c r="K110" s="337">
        <f t="shared" si="21"/>
        <v>163200</v>
      </c>
      <c r="L110" s="337">
        <f t="shared" si="21"/>
        <v>118200</v>
      </c>
      <c r="M110" s="337">
        <f t="shared" si="21"/>
        <v>25000</v>
      </c>
      <c r="N110" s="337">
        <f t="shared" si="21"/>
        <v>0</v>
      </c>
      <c r="O110" s="337">
        <f t="shared" si="21"/>
        <v>45000</v>
      </c>
      <c r="P110" s="337">
        <f t="shared" si="21"/>
        <v>25000</v>
      </c>
      <c r="Q110" s="337">
        <f t="shared" si="21"/>
        <v>6240950</v>
      </c>
    </row>
    <row r="111" spans="1:17" ht="37.5">
      <c r="A111" s="80"/>
      <c r="B111" s="344" t="s">
        <v>370</v>
      </c>
      <c r="C111" s="344" t="s">
        <v>371</v>
      </c>
      <c r="D111" s="344" t="s">
        <v>139</v>
      </c>
      <c r="E111" s="331" t="s">
        <v>101</v>
      </c>
      <c r="F111" s="41">
        <v>13200</v>
      </c>
      <c r="G111" s="55">
        <v>13200</v>
      </c>
      <c r="H111" s="55"/>
      <c r="I111" s="55"/>
      <c r="J111" s="55"/>
      <c r="K111" s="41">
        <v>0</v>
      </c>
      <c r="L111" s="55"/>
      <c r="M111" s="55"/>
      <c r="N111" s="55"/>
      <c r="O111" s="55"/>
      <c r="P111" s="41"/>
      <c r="Q111" s="41">
        <f aca="true" t="shared" si="22" ref="Q111:Q117">F111+K111</f>
        <v>13200</v>
      </c>
    </row>
    <row r="112" spans="1:17" s="83" customFormat="1" ht="18.75">
      <c r="A112" s="84"/>
      <c r="B112" s="344" t="s">
        <v>372</v>
      </c>
      <c r="C112" s="344" t="s">
        <v>373</v>
      </c>
      <c r="D112" s="344" t="s">
        <v>142</v>
      </c>
      <c r="E112" s="331" t="s">
        <v>63</v>
      </c>
      <c r="F112" s="41">
        <v>2184480</v>
      </c>
      <c r="G112" s="55">
        <v>2184480</v>
      </c>
      <c r="H112" s="55">
        <v>1675440</v>
      </c>
      <c r="I112" s="55">
        <v>135190</v>
      </c>
      <c r="J112" s="55"/>
      <c r="K112" s="41">
        <v>37000</v>
      </c>
      <c r="L112" s="55">
        <v>12000</v>
      </c>
      <c r="M112" s="55"/>
      <c r="N112" s="55"/>
      <c r="O112" s="55">
        <v>25000</v>
      </c>
      <c r="P112" s="41">
        <v>25000</v>
      </c>
      <c r="Q112" s="41">
        <f t="shared" si="22"/>
        <v>2221480</v>
      </c>
    </row>
    <row r="113" spans="1:17" s="83" customFormat="1" ht="18.75">
      <c r="A113" s="82"/>
      <c r="B113" s="344" t="s">
        <v>374</v>
      </c>
      <c r="C113" s="344" t="s">
        <v>375</v>
      </c>
      <c r="D113" s="344" t="s">
        <v>142</v>
      </c>
      <c r="E113" s="331" t="s">
        <v>64</v>
      </c>
      <c r="F113" s="41">
        <v>408440</v>
      </c>
      <c r="G113" s="55">
        <v>408440</v>
      </c>
      <c r="H113" s="55">
        <v>293900</v>
      </c>
      <c r="I113" s="55">
        <v>34240</v>
      </c>
      <c r="J113" s="55"/>
      <c r="K113" s="41">
        <v>3200</v>
      </c>
      <c r="L113" s="55">
        <v>3200</v>
      </c>
      <c r="M113" s="55"/>
      <c r="N113" s="55"/>
      <c r="O113" s="55"/>
      <c r="P113" s="41"/>
      <c r="Q113" s="41">
        <f t="shared" si="22"/>
        <v>411640</v>
      </c>
    </row>
    <row r="114" spans="1:17" s="83" customFormat="1" ht="37.5">
      <c r="A114" s="84"/>
      <c r="B114" s="156" t="s">
        <v>376</v>
      </c>
      <c r="C114" s="156" t="s">
        <v>377</v>
      </c>
      <c r="D114" s="156" t="s">
        <v>102</v>
      </c>
      <c r="E114" s="136" t="s">
        <v>103</v>
      </c>
      <c r="F114" s="41">
        <v>1103550</v>
      </c>
      <c r="G114" s="32">
        <v>1103550</v>
      </c>
      <c r="H114" s="32">
        <v>693500</v>
      </c>
      <c r="I114" s="32">
        <v>248250</v>
      </c>
      <c r="J114" s="32"/>
      <c r="K114" s="41">
        <v>73000</v>
      </c>
      <c r="L114" s="32">
        <v>53000</v>
      </c>
      <c r="M114" s="32"/>
      <c r="N114" s="32"/>
      <c r="O114" s="32">
        <v>20000</v>
      </c>
      <c r="P114" s="342"/>
      <c r="Q114" s="41">
        <f t="shared" si="22"/>
        <v>1176550</v>
      </c>
    </row>
    <row r="115" spans="1:17" s="83" customFormat="1" ht="18.75">
      <c r="A115" s="84"/>
      <c r="B115" s="156" t="s">
        <v>378</v>
      </c>
      <c r="C115" s="156" t="s">
        <v>379</v>
      </c>
      <c r="D115" s="156" t="s">
        <v>58</v>
      </c>
      <c r="E115" s="136" t="s">
        <v>104</v>
      </c>
      <c r="F115" s="41">
        <v>2117940</v>
      </c>
      <c r="G115" s="32">
        <v>2117940</v>
      </c>
      <c r="H115" s="32">
        <v>1558120</v>
      </c>
      <c r="I115" s="32">
        <v>213820</v>
      </c>
      <c r="J115" s="32"/>
      <c r="K115" s="41">
        <v>50000</v>
      </c>
      <c r="L115" s="32">
        <v>50000</v>
      </c>
      <c r="M115" s="32">
        <v>25000</v>
      </c>
      <c r="N115" s="32"/>
      <c r="O115" s="32"/>
      <c r="P115" s="342"/>
      <c r="Q115" s="41">
        <f t="shared" si="22"/>
        <v>2167940</v>
      </c>
    </row>
    <row r="116" spans="1:17" s="88" customFormat="1" ht="49.5" customHeight="1">
      <c r="A116" s="87"/>
      <c r="B116" s="344" t="s">
        <v>380</v>
      </c>
      <c r="C116" s="344" t="s">
        <v>381</v>
      </c>
      <c r="D116" s="344" t="s">
        <v>140</v>
      </c>
      <c r="E116" s="331" t="s">
        <v>65</v>
      </c>
      <c r="F116" s="41">
        <f>F117</f>
        <v>250140</v>
      </c>
      <c r="G116" s="41">
        <f>G117</f>
        <v>250140</v>
      </c>
      <c r="H116" s="41">
        <f>H117</f>
        <v>197240</v>
      </c>
      <c r="I116" s="55"/>
      <c r="J116" s="55"/>
      <c r="K116" s="41"/>
      <c r="L116" s="55"/>
      <c r="M116" s="55"/>
      <c r="N116" s="55"/>
      <c r="O116" s="55"/>
      <c r="P116" s="41"/>
      <c r="Q116" s="41">
        <f t="shared" si="22"/>
        <v>250140</v>
      </c>
    </row>
    <row r="117" spans="1:17" s="88" customFormat="1" ht="49.5" customHeight="1">
      <c r="A117" s="87"/>
      <c r="B117" s="345" t="s">
        <v>382</v>
      </c>
      <c r="C117" s="345" t="s">
        <v>383</v>
      </c>
      <c r="D117" s="345" t="s">
        <v>140</v>
      </c>
      <c r="E117" s="302" t="s">
        <v>384</v>
      </c>
      <c r="F117" s="65">
        <v>250140</v>
      </c>
      <c r="G117" s="304">
        <v>250140</v>
      </c>
      <c r="H117" s="304">
        <v>197240</v>
      </c>
      <c r="I117" s="304"/>
      <c r="J117" s="304"/>
      <c r="K117" s="65"/>
      <c r="L117" s="304"/>
      <c r="M117" s="304"/>
      <c r="N117" s="304"/>
      <c r="O117" s="304"/>
      <c r="P117" s="65"/>
      <c r="Q117" s="65">
        <f t="shared" si="22"/>
        <v>250140</v>
      </c>
    </row>
    <row r="118" spans="1:17" s="88" customFormat="1" ht="49.5" customHeight="1">
      <c r="A118" s="87"/>
      <c r="B118" s="327" t="s">
        <v>396</v>
      </c>
      <c r="C118" s="327"/>
      <c r="D118" s="327"/>
      <c r="E118" s="316" t="s">
        <v>397</v>
      </c>
      <c r="F118" s="337">
        <f>F119</f>
        <v>840000</v>
      </c>
      <c r="G118" s="337">
        <f aca="true" t="shared" si="23" ref="G118:Q119">G119</f>
        <v>840000</v>
      </c>
      <c r="H118" s="337">
        <f t="shared" si="23"/>
        <v>0</v>
      </c>
      <c r="I118" s="337">
        <f t="shared" si="23"/>
        <v>0</v>
      </c>
      <c r="J118" s="337">
        <f t="shared" si="23"/>
        <v>0</v>
      </c>
      <c r="K118" s="337">
        <f t="shared" si="23"/>
        <v>0</v>
      </c>
      <c r="L118" s="337">
        <f t="shared" si="23"/>
        <v>0</v>
      </c>
      <c r="M118" s="337">
        <f t="shared" si="23"/>
        <v>0</v>
      </c>
      <c r="N118" s="337">
        <f t="shared" si="23"/>
        <v>0</v>
      </c>
      <c r="O118" s="337">
        <f t="shared" si="23"/>
        <v>0</v>
      </c>
      <c r="P118" s="337">
        <f t="shared" si="23"/>
        <v>0</v>
      </c>
      <c r="Q118" s="337">
        <f t="shared" si="23"/>
        <v>840000</v>
      </c>
    </row>
    <row r="119" spans="1:17" s="88" customFormat="1" ht="49.5" customHeight="1">
      <c r="A119" s="87"/>
      <c r="B119" s="327" t="s">
        <v>396</v>
      </c>
      <c r="C119" s="327"/>
      <c r="D119" s="327"/>
      <c r="E119" s="316" t="s">
        <v>397</v>
      </c>
      <c r="F119" s="337">
        <f>F120</f>
        <v>840000</v>
      </c>
      <c r="G119" s="337">
        <f t="shared" si="23"/>
        <v>840000</v>
      </c>
      <c r="H119" s="337">
        <f t="shared" si="23"/>
        <v>0</v>
      </c>
      <c r="I119" s="337">
        <f t="shared" si="23"/>
        <v>0</v>
      </c>
      <c r="J119" s="337">
        <f t="shared" si="23"/>
        <v>0</v>
      </c>
      <c r="K119" s="337">
        <f t="shared" si="23"/>
        <v>0</v>
      </c>
      <c r="L119" s="337">
        <f t="shared" si="23"/>
        <v>0</v>
      </c>
      <c r="M119" s="337">
        <f t="shared" si="23"/>
        <v>0</v>
      </c>
      <c r="N119" s="337">
        <f t="shared" si="23"/>
        <v>0</v>
      </c>
      <c r="O119" s="337">
        <f t="shared" si="23"/>
        <v>0</v>
      </c>
      <c r="P119" s="337">
        <f t="shared" si="23"/>
        <v>0</v>
      </c>
      <c r="Q119" s="337">
        <f t="shared" si="23"/>
        <v>840000</v>
      </c>
    </row>
    <row r="120" spans="1:17" s="88" customFormat="1" ht="37.5" customHeight="1">
      <c r="A120" s="87"/>
      <c r="B120" s="344" t="s">
        <v>398</v>
      </c>
      <c r="C120" s="344" t="s">
        <v>399</v>
      </c>
      <c r="D120" s="344" t="s">
        <v>400</v>
      </c>
      <c r="E120" s="331" t="s">
        <v>401</v>
      </c>
      <c r="F120" s="41">
        <v>840000</v>
      </c>
      <c r="G120" s="55">
        <v>840000</v>
      </c>
      <c r="H120" s="55"/>
      <c r="I120" s="55"/>
      <c r="J120" s="55"/>
      <c r="K120" s="41"/>
      <c r="L120" s="55"/>
      <c r="M120" s="55"/>
      <c r="N120" s="55"/>
      <c r="O120" s="55"/>
      <c r="P120" s="41"/>
      <c r="Q120" s="41">
        <f>F120+K120</f>
        <v>840000</v>
      </c>
    </row>
    <row r="121" spans="1:17" ht="20.25">
      <c r="A121" s="80"/>
      <c r="B121" s="320" t="s">
        <v>114</v>
      </c>
      <c r="C121" s="320"/>
      <c r="D121" s="320"/>
      <c r="E121" s="346" t="s">
        <v>112</v>
      </c>
      <c r="F121" s="347">
        <f aca="true" t="shared" si="24" ref="F121:Q121">F7+F14+F49+F64+F109+F118</f>
        <v>177696150</v>
      </c>
      <c r="G121" s="347">
        <f t="shared" si="24"/>
        <v>177696150</v>
      </c>
      <c r="H121" s="347">
        <f t="shared" si="24"/>
        <v>28495325</v>
      </c>
      <c r="I121" s="347">
        <f t="shared" si="24"/>
        <v>2621100</v>
      </c>
      <c r="J121" s="347">
        <f t="shared" si="24"/>
        <v>0</v>
      </c>
      <c r="K121" s="347">
        <f t="shared" si="24"/>
        <v>2875900</v>
      </c>
      <c r="L121" s="347">
        <f t="shared" si="24"/>
        <v>1468800</v>
      </c>
      <c r="M121" s="347">
        <f t="shared" si="24"/>
        <v>191800</v>
      </c>
      <c r="N121" s="347">
        <f t="shared" si="24"/>
        <v>36600</v>
      </c>
      <c r="O121" s="347">
        <f t="shared" si="24"/>
        <v>1407100</v>
      </c>
      <c r="P121" s="347">
        <f t="shared" si="24"/>
        <v>1347100</v>
      </c>
      <c r="Q121" s="347">
        <f t="shared" si="24"/>
        <v>180572050</v>
      </c>
    </row>
    <row r="124" spans="5:14" ht="18.75">
      <c r="E124" s="203" t="s">
        <v>147</v>
      </c>
      <c r="F124" s="12"/>
      <c r="G124" s="12"/>
      <c r="H124" s="202"/>
      <c r="N124" s="203" t="s">
        <v>148</v>
      </c>
    </row>
    <row r="125" spans="5:6" ht="18.75">
      <c r="E125" s="436" t="s">
        <v>53</v>
      </c>
      <c r="F125" s="436"/>
    </row>
  </sheetData>
  <mergeCells count="19">
    <mergeCell ref="O1:Q1"/>
    <mergeCell ref="E125:F125"/>
    <mergeCell ref="Q3:Q5"/>
    <mergeCell ref="F4:F5"/>
    <mergeCell ref="B2:P2"/>
    <mergeCell ref="G4:G5"/>
    <mergeCell ref="J4:J5"/>
    <mergeCell ref="F3:J3"/>
    <mergeCell ref="E3:E5"/>
    <mergeCell ref="C3:C5"/>
    <mergeCell ref="K3:P3"/>
    <mergeCell ref="A3:A5"/>
    <mergeCell ref="O4:O5"/>
    <mergeCell ref="H4:I4"/>
    <mergeCell ref="D3:D5"/>
    <mergeCell ref="B3:B5"/>
    <mergeCell ref="K4:K5"/>
    <mergeCell ref="L4:L5"/>
    <mergeCell ref="M4:N4"/>
  </mergeCells>
  <printOptions horizontalCentered="1"/>
  <pageMargins left="0.1968503937007874" right="0.1968503937007874" top="0.17" bottom="0.29" header="0" footer="0"/>
  <pageSetup horizontalDpi="600" verticalDpi="600" orientation="landscape" paperSize="9" scale="50"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5"/>
  <dimension ref="A1:Q33"/>
  <sheetViews>
    <sheetView showZeros="0" view="pageBreakPreview" zoomScale="75" zoomScaleNormal="75" zoomScaleSheetLayoutView="75" workbookViewId="0" topLeftCell="E1">
      <selection activeCell="A2" sqref="A2:P2"/>
    </sheetView>
  </sheetViews>
  <sheetFormatPr defaultColWidth="9.00390625" defaultRowHeight="12.75"/>
  <cols>
    <col min="1" max="2" width="19.625" style="126" customWidth="1"/>
    <col min="3" max="3" width="15.625" style="126" customWidth="1"/>
    <col min="4" max="4" width="34.375" style="126" customWidth="1"/>
    <col min="5" max="5" width="11.00390625" style="126" customWidth="1"/>
    <col min="6" max="6" width="16.125" style="126" customWidth="1"/>
    <col min="7" max="7" width="12.625" style="126" customWidth="1"/>
    <col min="8" max="8" width="11.375" style="126" customWidth="1"/>
    <col min="9" max="9" width="10.75390625" style="126" customWidth="1"/>
    <col min="10" max="10" width="14.875" style="126" customWidth="1"/>
    <col min="11" max="11" width="9.875" style="126" customWidth="1"/>
    <col min="12" max="12" width="11.875" style="126" customWidth="1"/>
    <col min="13" max="13" width="8.75390625" style="126" customWidth="1"/>
    <col min="14" max="14" width="14.25390625" style="126" customWidth="1"/>
    <col min="15" max="15" width="10.00390625" style="126" customWidth="1"/>
    <col min="16" max="16" width="11.75390625" style="126" customWidth="1"/>
    <col min="17" max="17" width="10.375" style="126" bestFit="1" customWidth="1"/>
    <col min="18" max="16384" width="9.125" style="126" customWidth="1"/>
  </cols>
  <sheetData>
    <row r="1" spans="1:16" ht="90.75" customHeight="1">
      <c r="A1" s="130"/>
      <c r="B1" s="130"/>
      <c r="C1" s="130"/>
      <c r="D1" s="131"/>
      <c r="E1" s="131"/>
      <c r="F1" s="131"/>
      <c r="G1" s="131"/>
      <c r="H1" s="131"/>
      <c r="M1" s="479" t="s">
        <v>435</v>
      </c>
      <c r="N1" s="479"/>
      <c r="O1" s="479"/>
      <c r="P1" s="479"/>
    </row>
    <row r="2" spans="1:16" ht="24" customHeight="1">
      <c r="A2" s="487" t="s">
        <v>172</v>
      </c>
      <c r="B2" s="487"/>
      <c r="C2" s="487"/>
      <c r="D2" s="487"/>
      <c r="E2" s="487"/>
      <c r="F2" s="487"/>
      <c r="G2" s="487"/>
      <c r="H2" s="487"/>
      <c r="I2" s="487"/>
      <c r="J2" s="487"/>
      <c r="K2" s="487"/>
      <c r="L2" s="487"/>
      <c r="M2" s="487"/>
      <c r="N2" s="487"/>
      <c r="O2" s="487"/>
      <c r="P2" s="487"/>
    </row>
    <row r="3" spans="1:16" ht="19.5" customHeight="1">
      <c r="A3" s="480"/>
      <c r="B3" s="480"/>
      <c r="C3" s="480"/>
      <c r="D3" s="480"/>
      <c r="E3" s="480"/>
      <c r="F3" s="480"/>
      <c r="G3" s="480"/>
      <c r="H3" s="480"/>
      <c r="I3" s="480"/>
      <c r="J3" s="480"/>
      <c r="K3" s="480"/>
      <c r="L3" s="480"/>
      <c r="M3" s="480"/>
      <c r="N3" s="480"/>
      <c r="O3" s="480"/>
      <c r="P3" s="480"/>
    </row>
    <row r="4" spans="1:16" ht="13.5" thickBot="1">
      <c r="A4" s="130"/>
      <c r="B4" s="130"/>
      <c r="C4" s="130"/>
      <c r="D4" s="131"/>
      <c r="E4" s="131"/>
      <c r="F4" s="131"/>
      <c r="G4" s="131"/>
      <c r="H4" s="131"/>
      <c r="P4" s="130" t="s">
        <v>82</v>
      </c>
    </row>
    <row r="5" spans="1:16" ht="44.25" customHeight="1">
      <c r="A5" s="455" t="s">
        <v>176</v>
      </c>
      <c r="B5" s="455" t="s">
        <v>177</v>
      </c>
      <c r="C5" s="455" t="s">
        <v>178</v>
      </c>
      <c r="D5" s="473" t="s">
        <v>412</v>
      </c>
      <c r="E5" s="476" t="s">
        <v>174</v>
      </c>
      <c r="F5" s="477"/>
      <c r="G5" s="477"/>
      <c r="H5" s="478"/>
      <c r="I5" s="481" t="s">
        <v>12</v>
      </c>
      <c r="J5" s="482"/>
      <c r="K5" s="482"/>
      <c r="L5" s="483"/>
      <c r="M5" s="484" t="s">
        <v>13</v>
      </c>
      <c r="N5" s="485"/>
      <c r="O5" s="485"/>
      <c r="P5" s="486"/>
    </row>
    <row r="6" spans="1:16" ht="12.75" customHeight="1">
      <c r="A6" s="456"/>
      <c r="B6" s="456"/>
      <c r="C6" s="456"/>
      <c r="D6" s="474"/>
      <c r="E6" s="472" t="s">
        <v>14</v>
      </c>
      <c r="F6" s="472" t="s">
        <v>15</v>
      </c>
      <c r="G6" s="472"/>
      <c r="H6" s="470" t="s">
        <v>16</v>
      </c>
      <c r="I6" s="490" t="s">
        <v>14</v>
      </c>
      <c r="J6" s="472" t="s">
        <v>15</v>
      </c>
      <c r="K6" s="472"/>
      <c r="L6" s="470" t="s">
        <v>16</v>
      </c>
      <c r="M6" s="488" t="s">
        <v>14</v>
      </c>
      <c r="N6" s="472" t="s">
        <v>15</v>
      </c>
      <c r="O6" s="472"/>
      <c r="P6" s="470" t="s">
        <v>16</v>
      </c>
    </row>
    <row r="7" spans="1:16" ht="39" thickBot="1">
      <c r="A7" s="457"/>
      <c r="B7" s="457"/>
      <c r="C7" s="457"/>
      <c r="D7" s="475"/>
      <c r="E7" s="472"/>
      <c r="F7" s="125" t="s">
        <v>119</v>
      </c>
      <c r="G7" s="125" t="s">
        <v>9</v>
      </c>
      <c r="H7" s="471"/>
      <c r="I7" s="491"/>
      <c r="J7" s="125" t="s">
        <v>119</v>
      </c>
      <c r="K7" s="125" t="s">
        <v>9</v>
      </c>
      <c r="L7" s="471"/>
      <c r="M7" s="489"/>
      <c r="N7" s="125" t="s">
        <v>119</v>
      </c>
      <c r="O7" s="125" t="s">
        <v>9</v>
      </c>
      <c r="P7" s="471"/>
    </row>
    <row r="8" spans="1:17" ht="41.25" thickBot="1">
      <c r="A8" s="237" t="s">
        <v>194</v>
      </c>
      <c r="B8" s="237"/>
      <c r="C8" s="237"/>
      <c r="D8" s="238" t="s">
        <v>39</v>
      </c>
      <c r="E8" s="251"/>
      <c r="F8" s="358" t="s">
        <v>173</v>
      </c>
      <c r="G8" s="359"/>
      <c r="H8" s="358" t="s">
        <v>173</v>
      </c>
      <c r="I8" s="239"/>
      <c r="J8" s="240">
        <v>-10000</v>
      </c>
      <c r="K8" s="240"/>
      <c r="L8" s="241">
        <f>+J8+I8</f>
        <v>-10000</v>
      </c>
      <c r="M8" s="242"/>
      <c r="N8" s="240"/>
      <c r="O8" s="243"/>
      <c r="P8" s="241"/>
      <c r="Q8" s="132"/>
    </row>
    <row r="9" spans="1:17" ht="78.75">
      <c r="A9" s="252" t="s">
        <v>413</v>
      </c>
      <c r="B9" s="252" t="s">
        <v>414</v>
      </c>
      <c r="C9" s="252"/>
      <c r="D9" s="253" t="s">
        <v>415</v>
      </c>
      <c r="E9" s="253"/>
      <c r="F9" s="357"/>
      <c r="G9" s="357"/>
      <c r="H9" s="357"/>
      <c r="I9" s="254"/>
      <c r="J9" s="255"/>
      <c r="K9" s="255"/>
      <c r="L9" s="256"/>
      <c r="M9" s="257"/>
      <c r="N9" s="255"/>
      <c r="O9" s="258"/>
      <c r="P9" s="255"/>
      <c r="Q9" s="132"/>
    </row>
    <row r="10" spans="1:17" ht="47.25">
      <c r="A10" s="353" t="s">
        <v>416</v>
      </c>
      <c r="B10" s="353" t="s">
        <v>417</v>
      </c>
      <c r="C10" s="353" t="s">
        <v>132</v>
      </c>
      <c r="D10" s="354" t="s">
        <v>143</v>
      </c>
      <c r="E10" s="360"/>
      <c r="F10" s="357" t="s">
        <v>173</v>
      </c>
      <c r="G10" s="357"/>
      <c r="H10" s="357" t="s">
        <v>173</v>
      </c>
      <c r="I10" s="361"/>
      <c r="J10" s="362"/>
      <c r="K10" s="362"/>
      <c r="L10" s="363"/>
      <c r="M10" s="364"/>
      <c r="N10" s="378">
        <v>10000</v>
      </c>
      <c r="O10" s="378"/>
      <c r="P10" s="378">
        <v>10000</v>
      </c>
      <c r="Q10" s="132"/>
    </row>
    <row r="11" spans="1:17" ht="48.75" thickBot="1">
      <c r="A11" s="355" t="s">
        <v>418</v>
      </c>
      <c r="B11" s="355" t="s">
        <v>419</v>
      </c>
      <c r="C11" s="355" t="s">
        <v>132</v>
      </c>
      <c r="D11" s="356" t="s">
        <v>66</v>
      </c>
      <c r="E11" s="373"/>
      <c r="F11" s="374"/>
      <c r="G11" s="374"/>
      <c r="H11" s="374"/>
      <c r="I11" s="375"/>
      <c r="J11" s="377">
        <v>-10000</v>
      </c>
      <c r="K11" s="377"/>
      <c r="L11" s="377">
        <f>+J11+I11</f>
        <v>-10000</v>
      </c>
      <c r="M11" s="376"/>
      <c r="N11" s="378">
        <v>-10000</v>
      </c>
      <c r="O11" s="378"/>
      <c r="P11" s="378">
        <v>-10000</v>
      </c>
      <c r="Q11" s="132"/>
    </row>
    <row r="12" spans="1:17" ht="21" thickBot="1">
      <c r="A12" s="133"/>
      <c r="B12" s="133"/>
      <c r="C12" s="133"/>
      <c r="D12" s="127" t="s">
        <v>119</v>
      </c>
      <c r="E12" s="365"/>
      <c r="F12" s="366">
        <v>10000</v>
      </c>
      <c r="G12" s="366"/>
      <c r="H12" s="366">
        <v>10000</v>
      </c>
      <c r="I12" s="367"/>
      <c r="J12" s="368">
        <v>-10000</v>
      </c>
      <c r="K12" s="368"/>
      <c r="L12" s="369">
        <f>+J12+I12</f>
        <v>-10000</v>
      </c>
      <c r="M12" s="370"/>
      <c r="N12" s="370"/>
      <c r="O12" s="371"/>
      <c r="P12" s="372">
        <f>P8</f>
        <v>0</v>
      </c>
      <c r="Q12" s="132"/>
    </row>
    <row r="13" spans="1:3" ht="15.75">
      <c r="A13" s="134"/>
      <c r="B13" s="134"/>
      <c r="C13" s="134"/>
    </row>
    <row r="14" spans="1:15" ht="18.75">
      <c r="A14" s="203" t="s">
        <v>147</v>
      </c>
      <c r="B14" s="203"/>
      <c r="C14" s="12"/>
      <c r="D14" s="12"/>
      <c r="E14" s="12"/>
      <c r="F14" s="12"/>
      <c r="G14" s="12"/>
      <c r="H14" s="12"/>
      <c r="I14" s="202"/>
      <c r="J14" s="69"/>
      <c r="K14" s="69"/>
      <c r="L14" s="69"/>
      <c r="M14" s="69"/>
      <c r="N14" s="69"/>
      <c r="O14" s="203" t="s">
        <v>148</v>
      </c>
    </row>
    <row r="15" spans="1:15" ht="18.75">
      <c r="A15" s="436" t="s">
        <v>53</v>
      </c>
      <c r="B15" s="436"/>
      <c r="C15" s="436"/>
      <c r="D15" s="69"/>
      <c r="E15" s="69"/>
      <c r="F15" s="69"/>
      <c r="G15" s="69"/>
      <c r="H15" s="69"/>
      <c r="I15" s="69"/>
      <c r="J15" s="69"/>
      <c r="K15" s="69"/>
      <c r="L15" s="69"/>
      <c r="M15" s="69"/>
      <c r="N15" s="69"/>
      <c r="O15" s="69"/>
    </row>
    <row r="16" spans="1:3" ht="15.75">
      <c r="A16" s="134"/>
      <c r="B16" s="134"/>
      <c r="C16" s="134"/>
    </row>
    <row r="17" spans="1:3" ht="15.75">
      <c r="A17" s="135"/>
      <c r="B17" s="135"/>
      <c r="C17" s="135"/>
    </row>
    <row r="18" spans="1:3" ht="15.75">
      <c r="A18" s="135"/>
      <c r="B18" s="135"/>
      <c r="C18" s="135"/>
    </row>
    <row r="19" spans="1:3" ht="15.75">
      <c r="A19" s="135"/>
      <c r="B19" s="135"/>
      <c r="C19" s="135"/>
    </row>
    <row r="20" spans="1:3" ht="15.75">
      <c r="A20" s="135"/>
      <c r="B20" s="135"/>
      <c r="C20" s="135"/>
    </row>
    <row r="21" spans="1:3" ht="15.75">
      <c r="A21" s="135"/>
      <c r="B21" s="135"/>
      <c r="C21" s="135"/>
    </row>
    <row r="22" spans="1:3" ht="15.75">
      <c r="A22" s="135"/>
      <c r="B22" s="135"/>
      <c r="C22" s="135"/>
    </row>
    <row r="23" spans="1:3" ht="15.75">
      <c r="A23" s="135"/>
      <c r="B23" s="135"/>
      <c r="C23" s="135"/>
    </row>
    <row r="24" spans="1:3" ht="15.75">
      <c r="A24" s="135"/>
      <c r="B24" s="135"/>
      <c r="C24" s="135"/>
    </row>
    <row r="25" spans="1:3" ht="15.75">
      <c r="A25" s="135"/>
      <c r="B25" s="135"/>
      <c r="C25" s="135"/>
    </row>
    <row r="26" spans="1:3" ht="15.75">
      <c r="A26" s="135"/>
      <c r="B26" s="135"/>
      <c r="C26" s="135"/>
    </row>
    <row r="27" spans="1:3" ht="15.75">
      <c r="A27" s="135"/>
      <c r="B27" s="135"/>
      <c r="C27" s="135"/>
    </row>
    <row r="28" spans="1:3" ht="15.75">
      <c r="A28" s="135"/>
      <c r="B28" s="135"/>
      <c r="C28" s="135"/>
    </row>
    <row r="29" spans="1:3" ht="15.75">
      <c r="A29" s="135"/>
      <c r="B29" s="135"/>
      <c r="C29" s="135"/>
    </row>
    <row r="30" spans="1:3" ht="15.75">
      <c r="A30" s="135"/>
      <c r="B30" s="135"/>
      <c r="C30" s="135"/>
    </row>
    <row r="31" spans="1:3" ht="15.75">
      <c r="A31" s="135"/>
      <c r="B31" s="135"/>
      <c r="C31" s="135"/>
    </row>
    <row r="32" spans="1:3" ht="15.75">
      <c r="A32" s="135"/>
      <c r="B32" s="135"/>
      <c r="C32" s="135"/>
    </row>
    <row r="33" spans="1:3" ht="15.75">
      <c r="A33" s="135"/>
      <c r="B33" s="135"/>
      <c r="C33" s="135"/>
    </row>
  </sheetData>
  <sheetProtection formatCells="0" formatColumns="0" formatRows="0" insertColumns="0" insertRows="0" insertHyperlinks="0" deleteColumns="0" deleteRows="0" sort="0" autoFilter="0" pivotTables="0"/>
  <mergeCells count="20">
    <mergeCell ref="M1:P1"/>
    <mergeCell ref="A3:P3"/>
    <mergeCell ref="I5:L5"/>
    <mergeCell ref="M5:P5"/>
    <mergeCell ref="A2:P2"/>
    <mergeCell ref="C5:C7"/>
    <mergeCell ref="A5:A7"/>
    <mergeCell ref="M6:M7"/>
    <mergeCell ref="P6:P7"/>
    <mergeCell ref="I6:I7"/>
    <mergeCell ref="L6:L7"/>
    <mergeCell ref="A15:C15"/>
    <mergeCell ref="J6:K6"/>
    <mergeCell ref="N6:O6"/>
    <mergeCell ref="D5:D7"/>
    <mergeCell ref="E5:H5"/>
    <mergeCell ref="F6:G6"/>
    <mergeCell ref="E6:E7"/>
    <mergeCell ref="H6:H7"/>
    <mergeCell ref="B5:B7"/>
  </mergeCells>
  <printOptions horizontalCentered="1"/>
  <pageMargins left="0.1968503937007874" right="0.1968503937007874" top="0.3937007874015748"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codeName="Лист47"/>
  <dimension ref="A1:T73"/>
  <sheetViews>
    <sheetView showZeros="0" view="pageBreakPreview" zoomScale="75" zoomScaleNormal="75" zoomScaleSheetLayoutView="75" workbookViewId="0" topLeftCell="A1">
      <selection activeCell="A2" sqref="A2:C2"/>
    </sheetView>
  </sheetViews>
  <sheetFormatPr defaultColWidth="9.00390625" defaultRowHeight="12.75"/>
  <cols>
    <col min="1" max="1" width="49.625" style="98" customWidth="1"/>
    <col min="2" max="2" width="51.875" style="98" customWidth="1"/>
    <col min="3" max="3" width="34.00390625" style="98" customWidth="1"/>
    <col min="4" max="4" width="8.75390625" style="98" customWidth="1"/>
    <col min="5" max="5" width="8.875" style="98" hidden="1" customWidth="1"/>
    <col min="6" max="6" width="0.12890625" style="98" customWidth="1"/>
    <col min="7" max="7" width="8.875" style="98" hidden="1" customWidth="1"/>
    <col min="8" max="15" width="8.875" style="98" customWidth="1"/>
    <col min="16" max="16" width="6.625" style="98" customWidth="1"/>
    <col min="17" max="19" width="8.875" style="98" customWidth="1"/>
    <col min="20" max="20" width="11.00390625" style="98" customWidth="1"/>
    <col min="21" max="16384" width="8.875" style="98" customWidth="1"/>
  </cols>
  <sheetData>
    <row r="1" spans="1:20" ht="79.5" customHeight="1">
      <c r="A1" s="273"/>
      <c r="B1" s="161"/>
      <c r="C1" s="494" t="s">
        <v>420</v>
      </c>
      <c r="D1" s="494"/>
      <c r="Q1" s="161"/>
      <c r="R1" s="161"/>
      <c r="S1" s="161"/>
      <c r="T1" s="161"/>
    </row>
    <row r="2" spans="1:17" ht="45" customHeight="1">
      <c r="A2" s="495" t="s">
        <v>402</v>
      </c>
      <c r="B2" s="495"/>
      <c r="C2" s="495"/>
      <c r="L2" s="261"/>
      <c r="M2" s="261"/>
      <c r="N2" s="261"/>
      <c r="O2" s="261"/>
      <c r="P2" s="261"/>
      <c r="Q2" s="261"/>
    </row>
    <row r="3" spans="2:17" ht="27.75" customHeight="1" thickBot="1">
      <c r="B3" s="99"/>
      <c r="L3" s="261"/>
      <c r="M3" s="261"/>
      <c r="N3" s="261"/>
      <c r="O3" s="261"/>
      <c r="P3" s="261"/>
      <c r="Q3" s="261"/>
    </row>
    <row r="4" spans="1:3" ht="15" customHeight="1">
      <c r="A4" s="496" t="s">
        <v>36</v>
      </c>
      <c r="B4" s="499" t="s">
        <v>159</v>
      </c>
      <c r="C4" s="493" t="s">
        <v>27</v>
      </c>
    </row>
    <row r="5" spans="1:16" ht="20.25" customHeight="1">
      <c r="A5" s="497"/>
      <c r="B5" s="500"/>
      <c r="C5" s="493"/>
      <c r="M5" s="492"/>
      <c r="N5" s="492"/>
      <c r="O5" s="492"/>
      <c r="P5" s="492"/>
    </row>
    <row r="6" spans="1:3" ht="13.5" customHeight="1">
      <c r="A6" s="497"/>
      <c r="B6" s="500"/>
      <c r="C6" s="493"/>
    </row>
    <row r="7" spans="1:3" ht="22.5" customHeight="1">
      <c r="A7" s="497"/>
      <c r="B7" s="500"/>
      <c r="C7" s="493"/>
    </row>
    <row r="8" spans="1:3" ht="15.75" customHeight="1">
      <c r="A8" s="497"/>
      <c r="B8" s="500"/>
      <c r="C8" s="493"/>
    </row>
    <row r="9" spans="1:3" ht="195.75" customHeight="1" thickBot="1">
      <c r="A9" s="497"/>
      <c r="B9" s="501"/>
      <c r="C9" s="493"/>
    </row>
    <row r="10" spans="1:3" ht="29.25" customHeight="1" thickBot="1">
      <c r="A10" s="498"/>
      <c r="B10" s="352">
        <v>7618700</v>
      </c>
      <c r="C10" s="211"/>
    </row>
    <row r="11" spans="1:3" ht="20.25">
      <c r="A11" s="159" t="s">
        <v>161</v>
      </c>
      <c r="B11" s="158">
        <v>163900</v>
      </c>
      <c r="C11" s="210">
        <f aca="true" t="shared" si="0" ref="C11:C20">B11</f>
        <v>163900</v>
      </c>
    </row>
    <row r="12" spans="1:3" ht="20.25">
      <c r="A12" s="160" t="s">
        <v>403</v>
      </c>
      <c r="B12" s="158">
        <v>72000</v>
      </c>
      <c r="C12" s="210">
        <f t="shared" si="0"/>
        <v>72000</v>
      </c>
    </row>
    <row r="13" spans="1:3" ht="20.25">
      <c r="A13" s="160" t="s">
        <v>162</v>
      </c>
      <c r="B13" s="158">
        <v>16500</v>
      </c>
      <c r="C13" s="210">
        <f t="shared" si="0"/>
        <v>16500</v>
      </c>
    </row>
    <row r="14" spans="1:3" ht="20.25">
      <c r="A14" s="160" t="s">
        <v>163</v>
      </c>
      <c r="B14" s="158">
        <v>36600</v>
      </c>
      <c r="C14" s="210">
        <f t="shared" si="0"/>
        <v>36600</v>
      </c>
    </row>
    <row r="15" spans="1:3" ht="20.25">
      <c r="A15" s="160" t="s">
        <v>404</v>
      </c>
      <c r="B15" s="158">
        <v>196400</v>
      </c>
      <c r="C15" s="210">
        <f t="shared" si="0"/>
        <v>196400</v>
      </c>
    </row>
    <row r="16" spans="1:3" ht="20.25">
      <c r="A16" s="160" t="s">
        <v>164</v>
      </c>
      <c r="B16" s="158">
        <v>9600</v>
      </c>
      <c r="C16" s="210">
        <f t="shared" si="0"/>
        <v>9600</v>
      </c>
    </row>
    <row r="17" spans="1:3" ht="20.25">
      <c r="A17" s="160" t="s">
        <v>165</v>
      </c>
      <c r="B17" s="158">
        <v>96000</v>
      </c>
      <c r="C17" s="210">
        <f t="shared" si="0"/>
        <v>96000</v>
      </c>
    </row>
    <row r="18" spans="1:3" ht="20.25">
      <c r="A18" s="160" t="s">
        <v>166</v>
      </c>
      <c r="B18" s="158">
        <v>202000</v>
      </c>
      <c r="C18" s="210">
        <f t="shared" si="0"/>
        <v>202000</v>
      </c>
    </row>
    <row r="19" spans="1:3" ht="20.25">
      <c r="A19" s="160" t="s">
        <v>167</v>
      </c>
      <c r="B19" s="158">
        <v>47000</v>
      </c>
      <c r="C19" s="210">
        <f t="shared" si="0"/>
        <v>47000</v>
      </c>
    </row>
    <row r="20" spans="1:3" ht="18.75">
      <c r="A20" s="209" t="s">
        <v>43</v>
      </c>
      <c r="B20" s="210">
        <f>SUM(B11:B19)</f>
        <v>840000</v>
      </c>
      <c r="C20" s="210">
        <f t="shared" si="0"/>
        <v>840000</v>
      </c>
    </row>
    <row r="21" spans="1:3" ht="18.75">
      <c r="A21" s="207"/>
      <c r="B21" s="208"/>
      <c r="C21" s="208"/>
    </row>
    <row r="22" spans="1:3" ht="18.75">
      <c r="A22" s="207"/>
      <c r="B22" s="208"/>
      <c r="C22" s="208"/>
    </row>
    <row r="23" ht="12.75">
      <c r="B23" s="100"/>
    </row>
    <row r="24" ht="12.75">
      <c r="B24" s="100"/>
    </row>
    <row r="25" spans="1:8" ht="18.75">
      <c r="A25" s="203" t="s">
        <v>147</v>
      </c>
      <c r="B25" s="12"/>
      <c r="C25" s="69"/>
      <c r="D25" s="69"/>
      <c r="E25" s="69"/>
      <c r="F25" s="69"/>
      <c r="G25" s="69"/>
      <c r="H25" s="203"/>
    </row>
    <row r="26" spans="1:8" ht="18.75">
      <c r="A26" s="272" t="s">
        <v>53</v>
      </c>
      <c r="B26" s="69"/>
      <c r="C26" s="203" t="s">
        <v>148</v>
      </c>
      <c r="D26" s="69"/>
      <c r="E26" s="69"/>
      <c r="F26" s="69"/>
      <c r="G26" s="69"/>
      <c r="H26" s="69"/>
    </row>
    <row r="27" ht="12.75">
      <c r="B27" s="100"/>
    </row>
    <row r="28" ht="12.75">
      <c r="B28" s="100"/>
    </row>
    <row r="29" ht="12.75">
      <c r="B29" s="100"/>
    </row>
    <row r="30" ht="12.75">
      <c r="B30" s="100"/>
    </row>
    <row r="31" ht="12.75">
      <c r="B31" s="100"/>
    </row>
    <row r="32" ht="12.75">
      <c r="B32" s="100"/>
    </row>
    <row r="33" ht="12.75">
      <c r="B33" s="100"/>
    </row>
    <row r="34" ht="12.75">
      <c r="B34" s="100"/>
    </row>
    <row r="35" ht="12.75">
      <c r="B35" s="100"/>
    </row>
    <row r="36" ht="12.75">
      <c r="B36" s="100"/>
    </row>
    <row r="37" ht="12.75">
      <c r="B37" s="100"/>
    </row>
    <row r="38" ht="12.75">
      <c r="B38" s="100"/>
    </row>
    <row r="39" ht="12.75">
      <c r="B39" s="100"/>
    </row>
    <row r="40" ht="12.75">
      <c r="B40" s="100"/>
    </row>
    <row r="41" ht="12.75">
      <c r="B41" s="100"/>
    </row>
    <row r="42" ht="12.75">
      <c r="B42" s="100"/>
    </row>
    <row r="43" spans="2:3" ht="67.5" customHeight="1">
      <c r="B43" s="100"/>
      <c r="C43" s="161"/>
    </row>
    <row r="44" ht="12.75">
      <c r="B44" s="100"/>
    </row>
    <row r="45" spans="2:3" ht="12.75" customHeight="1">
      <c r="B45" s="260"/>
      <c r="C45" s="259"/>
    </row>
    <row r="46" spans="1:3" ht="12.75" customHeight="1">
      <c r="A46" s="259"/>
      <c r="B46" s="260"/>
      <c r="C46" s="259"/>
    </row>
    <row r="47" spans="1:3" ht="12.75" customHeight="1">
      <c r="A47" s="259"/>
      <c r="B47" s="260"/>
      <c r="C47" s="259"/>
    </row>
    <row r="48" spans="1:3" ht="37.5" customHeight="1">
      <c r="A48" s="259"/>
      <c r="B48" s="260"/>
      <c r="C48" s="259"/>
    </row>
    <row r="49" ht="12.75">
      <c r="B49" s="100"/>
    </row>
    <row r="50" ht="12.75">
      <c r="B50" s="100"/>
    </row>
    <row r="51" ht="12.75">
      <c r="B51" s="100"/>
    </row>
    <row r="52" ht="12.75">
      <c r="B52" s="100"/>
    </row>
    <row r="53" ht="12.75">
      <c r="B53" s="100"/>
    </row>
    <row r="54" ht="12.75">
      <c r="B54" s="100"/>
    </row>
    <row r="55" ht="12.75">
      <c r="B55" s="100"/>
    </row>
    <row r="56" ht="12.75">
      <c r="B56" s="100"/>
    </row>
    <row r="57" ht="12.75">
      <c r="B57" s="100"/>
    </row>
    <row r="58" ht="12.75">
      <c r="B58" s="100"/>
    </row>
    <row r="59" ht="12.75">
      <c r="B59" s="100"/>
    </row>
    <row r="60" ht="12.75">
      <c r="B60" s="100"/>
    </row>
    <row r="61" ht="12.75">
      <c r="B61" s="100"/>
    </row>
    <row r="62" ht="12.75">
      <c r="B62" s="100"/>
    </row>
    <row r="63" ht="12.75">
      <c r="B63" s="100"/>
    </row>
    <row r="64" ht="12.75">
      <c r="B64" s="100"/>
    </row>
    <row r="65" ht="12.75">
      <c r="B65" s="100"/>
    </row>
    <row r="66" ht="12.75">
      <c r="B66" s="100"/>
    </row>
    <row r="67" ht="12.75">
      <c r="B67" s="100"/>
    </row>
    <row r="68" ht="12.75">
      <c r="B68" s="100"/>
    </row>
    <row r="69" ht="12.75">
      <c r="B69" s="100"/>
    </row>
    <row r="70" ht="12.75">
      <c r="B70" s="100"/>
    </row>
    <row r="71" ht="12.75">
      <c r="B71" s="100"/>
    </row>
    <row r="72" ht="12.75">
      <c r="B72" s="100"/>
    </row>
    <row r="73" ht="12.75">
      <c r="B73" s="100"/>
    </row>
  </sheetData>
  <mergeCells count="6">
    <mergeCell ref="M5:P5"/>
    <mergeCell ref="C4:C9"/>
    <mergeCell ref="C1:D1"/>
    <mergeCell ref="A2:C2"/>
    <mergeCell ref="A4:A10"/>
    <mergeCell ref="B4:B9"/>
  </mergeCells>
  <printOptions horizontalCentered="1"/>
  <pageMargins left="0.11811023622047245" right="0" top="0.51" bottom="0.15748031496062992" header="0" footer="0.15748031496062992"/>
  <pageSetup horizontalDpi="600" verticalDpi="600" orientation="portrait" paperSize="9" scale="52" r:id="rId1"/>
  <headerFooter alignWithMargins="0">
    <oddFooter>&amp;C
</oddFooter>
  </headerFooter>
  <rowBreaks count="1" manualBreakCount="1">
    <brk id="40" max="21" man="1"/>
  </rowBreaks>
  <colBreaks count="1" manualBreakCount="1">
    <brk id="7" max="53" man="1"/>
  </colBreaks>
</worksheet>
</file>

<file path=xl/worksheets/sheet6.xml><?xml version="1.0" encoding="utf-8"?>
<worksheet xmlns="http://schemas.openxmlformats.org/spreadsheetml/2006/main" xmlns:r="http://schemas.openxmlformats.org/officeDocument/2006/relationships">
  <sheetPr codeName="Лист43"/>
  <dimension ref="A1:K545"/>
  <sheetViews>
    <sheetView showZeros="0" view="pageBreakPreview" zoomScale="75" zoomScaleNormal="75" zoomScaleSheetLayoutView="75" workbookViewId="0" topLeftCell="D1">
      <selection activeCell="F13" sqref="F13:I13"/>
    </sheetView>
  </sheetViews>
  <sheetFormatPr defaultColWidth="9.00390625" defaultRowHeight="12.75"/>
  <cols>
    <col min="1" max="1" width="15.00390625" style="0" customWidth="1"/>
    <col min="2" max="2" width="17.75390625" style="0" customWidth="1"/>
    <col min="3" max="3" width="13.625" style="0" customWidth="1"/>
    <col min="4" max="4" width="37.75390625" style="0" customWidth="1"/>
    <col min="5" max="5" width="52.625" style="0" customWidth="1"/>
    <col min="6" max="6" width="18.75390625" style="0" customWidth="1"/>
    <col min="7" max="7" width="15.75390625" style="0" customWidth="1"/>
    <col min="8" max="8" width="16.25390625" style="0" customWidth="1"/>
    <col min="9" max="9" width="18.375" style="0" customWidth="1"/>
  </cols>
  <sheetData>
    <row r="1" spans="1:9" ht="55.5" customHeight="1">
      <c r="A1" s="22"/>
      <c r="B1" s="22"/>
      <c r="C1" s="22"/>
      <c r="D1" s="22"/>
      <c r="E1" s="22"/>
      <c r="F1" s="502" t="s">
        <v>421</v>
      </c>
      <c r="G1" s="502"/>
      <c r="H1" s="502"/>
      <c r="I1" s="502"/>
    </row>
    <row r="2" spans="1:9" ht="15" customHeight="1">
      <c r="A2" s="22"/>
      <c r="B2" s="22"/>
      <c r="C2" s="22"/>
      <c r="D2" s="22"/>
      <c r="E2" s="22"/>
      <c r="F2" s="22"/>
      <c r="G2" s="22"/>
      <c r="H2" s="36"/>
      <c r="I2" s="36"/>
    </row>
    <row r="3" spans="1:9" ht="15" customHeight="1" hidden="1">
      <c r="A3" s="22"/>
      <c r="B3" s="22"/>
      <c r="C3" s="22"/>
      <c r="D3" s="22"/>
      <c r="E3" s="22"/>
      <c r="F3" s="22"/>
      <c r="G3" s="22"/>
      <c r="H3" s="36"/>
      <c r="I3" s="36"/>
    </row>
    <row r="4" spans="1:9" ht="12.75" customHeight="1" hidden="1">
      <c r="A4" s="22"/>
      <c r="B4" s="22"/>
      <c r="C4" s="22"/>
      <c r="D4" s="22"/>
      <c r="E4" s="22"/>
      <c r="F4" s="22"/>
      <c r="G4" s="22"/>
      <c r="H4" s="29"/>
      <c r="I4" s="30"/>
    </row>
    <row r="5" spans="1:9" ht="15.75" customHeight="1">
      <c r="A5" s="503" t="s">
        <v>405</v>
      </c>
      <c r="B5" s="503"/>
      <c r="C5" s="503"/>
      <c r="D5" s="503"/>
      <c r="E5" s="503"/>
      <c r="F5" s="503"/>
      <c r="G5" s="503"/>
      <c r="H5" s="503"/>
      <c r="I5" s="503"/>
    </row>
    <row r="6" spans="1:9" ht="12.75">
      <c r="A6" s="503"/>
      <c r="B6" s="503"/>
      <c r="C6" s="503"/>
      <c r="D6" s="503"/>
      <c r="E6" s="503"/>
      <c r="F6" s="503"/>
      <c r="G6" s="503"/>
      <c r="H6" s="503"/>
      <c r="I6" s="503"/>
    </row>
    <row r="7" spans="1:9" ht="23.25" thickBot="1">
      <c r="A7" s="351"/>
      <c r="B7" s="351"/>
      <c r="C7" s="351"/>
      <c r="D7" s="351"/>
      <c r="E7" s="351"/>
      <c r="F7" s="351"/>
      <c r="G7" s="351"/>
      <c r="H7" s="351"/>
      <c r="I7" s="37" t="s">
        <v>82</v>
      </c>
    </row>
    <row r="8" spans="1:9" ht="13.5" customHeight="1">
      <c r="A8" s="455" t="s">
        <v>176</v>
      </c>
      <c r="B8" s="455" t="s">
        <v>422</v>
      </c>
      <c r="C8" s="455" t="s">
        <v>178</v>
      </c>
      <c r="D8" s="506" t="s">
        <v>412</v>
      </c>
      <c r="E8" s="509" t="s">
        <v>28</v>
      </c>
      <c r="F8" s="509" t="s">
        <v>22</v>
      </c>
      <c r="G8" s="509" t="s">
        <v>21</v>
      </c>
      <c r="H8" s="509" t="s">
        <v>23</v>
      </c>
      <c r="I8" s="509" t="s">
        <v>24</v>
      </c>
    </row>
    <row r="9" spans="1:9" ht="38.25" customHeight="1">
      <c r="A9" s="456"/>
      <c r="B9" s="456"/>
      <c r="C9" s="456"/>
      <c r="D9" s="507"/>
      <c r="E9" s="509"/>
      <c r="F9" s="509"/>
      <c r="G9" s="509"/>
      <c r="H9" s="509"/>
      <c r="I9" s="509"/>
    </row>
    <row r="10" spans="1:9" ht="86.25" customHeight="1" thickBot="1">
      <c r="A10" s="457"/>
      <c r="B10" s="457"/>
      <c r="C10" s="457"/>
      <c r="D10" s="508"/>
      <c r="E10" s="509"/>
      <c r="F10" s="509"/>
      <c r="G10" s="509"/>
      <c r="H10" s="509"/>
      <c r="I10" s="509"/>
    </row>
    <row r="11" spans="1:9" ht="13.5" thickBot="1">
      <c r="A11" s="112" t="s">
        <v>55</v>
      </c>
      <c r="B11" s="382"/>
      <c r="C11" s="382" t="s">
        <v>56</v>
      </c>
      <c r="D11" s="115">
        <v>3</v>
      </c>
      <c r="E11" s="116">
        <v>4</v>
      </c>
      <c r="F11" s="117">
        <v>5</v>
      </c>
      <c r="G11" s="117">
        <v>6</v>
      </c>
      <c r="H11" s="117">
        <v>7</v>
      </c>
      <c r="I11" s="117">
        <v>8</v>
      </c>
    </row>
    <row r="12" spans="1:9" ht="16.5" thickBot="1">
      <c r="A12" s="389" t="s">
        <v>181</v>
      </c>
      <c r="B12" s="383"/>
      <c r="C12" s="383"/>
      <c r="D12" s="274" t="s">
        <v>123</v>
      </c>
      <c r="E12" s="275"/>
      <c r="F12" s="430"/>
      <c r="G12" s="430"/>
      <c r="H12" s="430"/>
      <c r="I12" s="431">
        <f>I13</f>
        <v>22000</v>
      </c>
    </row>
    <row r="13" spans="1:9" ht="100.5" customHeight="1" thickBot="1">
      <c r="A13" s="387" t="s">
        <v>182</v>
      </c>
      <c r="B13" s="387" t="s">
        <v>106</v>
      </c>
      <c r="C13" s="387" t="s">
        <v>141</v>
      </c>
      <c r="D13" s="388" t="s">
        <v>183</v>
      </c>
      <c r="E13" s="384" t="s">
        <v>423</v>
      </c>
      <c r="F13" s="432"/>
      <c r="G13" s="432"/>
      <c r="H13" s="432"/>
      <c r="I13" s="433">
        <v>22000</v>
      </c>
    </row>
    <row r="14" spans="1:9" ht="32.25" thickBot="1">
      <c r="A14" s="279" t="s">
        <v>194</v>
      </c>
      <c r="B14" s="385"/>
      <c r="C14" s="385"/>
      <c r="D14" s="386" t="s">
        <v>169</v>
      </c>
      <c r="E14" s="228" t="s">
        <v>11</v>
      </c>
      <c r="F14" s="268">
        <v>0</v>
      </c>
      <c r="G14" s="269">
        <v>0</v>
      </c>
      <c r="H14" s="269">
        <v>0</v>
      </c>
      <c r="I14" s="270">
        <f>SUM(I15:I15)</f>
        <v>700000</v>
      </c>
    </row>
    <row r="15" spans="1:9" ht="32.25" thickBot="1">
      <c r="A15" s="390">
        <v>316310</v>
      </c>
      <c r="B15" s="390">
        <v>6310</v>
      </c>
      <c r="C15" s="391" t="s">
        <v>145</v>
      </c>
      <c r="D15" s="140" t="s">
        <v>395</v>
      </c>
      <c r="E15" s="280" t="s">
        <v>425</v>
      </c>
      <c r="F15" s="281"/>
      <c r="G15" s="282"/>
      <c r="H15" s="282"/>
      <c r="I15" s="283">
        <v>700000</v>
      </c>
    </row>
    <row r="16" spans="1:9" s="35" customFormat="1" ht="44.25" customHeight="1" thickBot="1">
      <c r="A16" s="276">
        <v>1000000</v>
      </c>
      <c r="B16" s="380"/>
      <c r="C16" s="277"/>
      <c r="D16" s="271" t="s">
        <v>149</v>
      </c>
      <c r="E16" s="278"/>
      <c r="F16" s="268"/>
      <c r="G16" s="269"/>
      <c r="H16" s="269"/>
      <c r="I16" s="270">
        <f>I17</f>
        <v>406300</v>
      </c>
    </row>
    <row r="17" spans="1:9" s="35" customFormat="1" ht="62.25" customHeight="1">
      <c r="A17" s="392">
        <v>1016310</v>
      </c>
      <c r="B17" s="392">
        <v>6310</v>
      </c>
      <c r="C17" s="393" t="s">
        <v>145</v>
      </c>
      <c r="D17" s="284" t="s">
        <v>395</v>
      </c>
      <c r="E17" s="394" t="s">
        <v>426</v>
      </c>
      <c r="F17" s="395"/>
      <c r="G17" s="396"/>
      <c r="H17" s="396"/>
      <c r="I17" s="397">
        <v>406300</v>
      </c>
    </row>
    <row r="18" spans="1:9" s="35" customFormat="1" ht="54" customHeight="1">
      <c r="A18" s="398">
        <v>1500000</v>
      </c>
      <c r="B18" s="398"/>
      <c r="C18" s="399"/>
      <c r="D18" s="402" t="s">
        <v>86</v>
      </c>
      <c r="E18" s="400"/>
      <c r="F18" s="401"/>
      <c r="G18" s="401"/>
      <c r="H18" s="401"/>
      <c r="I18" s="401">
        <f>I19</f>
        <v>193800</v>
      </c>
    </row>
    <row r="19" spans="1:9" s="35" customFormat="1" ht="82.5" customHeight="1" thickBot="1">
      <c r="A19" s="262">
        <v>1516310</v>
      </c>
      <c r="B19" s="379">
        <v>6310</v>
      </c>
      <c r="C19" s="263" t="s">
        <v>145</v>
      </c>
      <c r="D19" s="284" t="s">
        <v>395</v>
      </c>
      <c r="E19" s="264" t="s">
        <v>427</v>
      </c>
      <c r="F19" s="265"/>
      <c r="G19" s="266"/>
      <c r="H19" s="266"/>
      <c r="I19" s="267">
        <v>193800</v>
      </c>
    </row>
    <row r="20" spans="1:9" s="35" customFormat="1" ht="48" thickBot="1">
      <c r="A20" s="232">
        <v>2400000</v>
      </c>
      <c r="B20" s="233"/>
      <c r="C20" s="233"/>
      <c r="D20" s="227" t="s">
        <v>54</v>
      </c>
      <c r="E20" s="228" t="s">
        <v>11</v>
      </c>
      <c r="F20" s="229"/>
      <c r="G20" s="230"/>
      <c r="H20" s="230"/>
      <c r="I20" s="231">
        <f>I21+I22</f>
        <v>25000</v>
      </c>
    </row>
    <row r="21" spans="1:9" s="35" customFormat="1" ht="19.5" customHeight="1">
      <c r="A21" s="403" t="s">
        <v>372</v>
      </c>
      <c r="B21" s="403" t="s">
        <v>373</v>
      </c>
      <c r="C21" s="403" t="s">
        <v>142</v>
      </c>
      <c r="D21" s="66" t="s">
        <v>63</v>
      </c>
      <c r="E21" s="128" t="s">
        <v>423</v>
      </c>
      <c r="F21" s="52"/>
      <c r="G21" s="43"/>
      <c r="H21" s="43"/>
      <c r="I21" s="96">
        <v>25000</v>
      </c>
    </row>
    <row r="22" spans="1:9" s="35" customFormat="1" ht="16.5" thickBot="1">
      <c r="A22" s="56"/>
      <c r="B22" s="381"/>
      <c r="C22" s="124"/>
      <c r="D22" s="66"/>
      <c r="E22" s="128"/>
      <c r="F22" s="52"/>
      <c r="G22" s="43"/>
      <c r="H22" s="43"/>
      <c r="I22" s="96"/>
    </row>
    <row r="23" spans="1:9" ht="37.5" customHeight="1" thickBot="1">
      <c r="A23" s="504" t="s">
        <v>25</v>
      </c>
      <c r="B23" s="505"/>
      <c r="C23" s="505"/>
      <c r="D23" s="505"/>
      <c r="E23" s="505"/>
      <c r="F23" s="234"/>
      <c r="G23" s="235"/>
      <c r="H23" s="235"/>
      <c r="I23" s="236">
        <f>I12+I14+I16+I18+I20</f>
        <v>1347100</v>
      </c>
    </row>
    <row r="24" spans="6:9" ht="12.75">
      <c r="F24" s="35"/>
      <c r="G24" s="35"/>
      <c r="H24" s="35"/>
      <c r="I24" s="35"/>
    </row>
    <row r="25" spans="1:10" ht="18.75">
      <c r="A25" s="203" t="s">
        <v>147</v>
      </c>
      <c r="B25" s="203"/>
      <c r="C25" s="12"/>
      <c r="D25" s="12"/>
      <c r="E25" s="202"/>
      <c r="F25" s="69"/>
      <c r="G25" s="69"/>
      <c r="H25" s="69"/>
      <c r="I25" s="69"/>
      <c r="J25" s="69"/>
    </row>
    <row r="26" spans="1:11" ht="18.75">
      <c r="A26" s="436" t="s">
        <v>53</v>
      </c>
      <c r="B26" s="436"/>
      <c r="C26" s="436"/>
      <c r="D26" s="436"/>
      <c r="E26" s="69"/>
      <c r="F26" s="203" t="s">
        <v>148</v>
      </c>
      <c r="G26" s="69"/>
      <c r="H26" s="69"/>
      <c r="I26" s="69"/>
      <c r="J26" s="69"/>
      <c r="K26" s="69"/>
    </row>
    <row r="27" spans="6:9" ht="12.75">
      <c r="F27" s="35"/>
      <c r="G27" s="35"/>
      <c r="H27" s="35"/>
      <c r="I27" s="35"/>
    </row>
    <row r="28" spans="6:9" ht="12.75">
      <c r="F28" s="35"/>
      <c r="G28" s="35"/>
      <c r="H28" s="35"/>
      <c r="I28" s="35"/>
    </row>
    <row r="29" spans="6:9" ht="12.75">
      <c r="F29" s="35"/>
      <c r="G29" s="35"/>
      <c r="H29" s="35"/>
      <c r="I29" s="57"/>
    </row>
    <row r="30" spans="6:9" ht="12.75">
      <c r="F30" s="35"/>
      <c r="G30" s="35"/>
      <c r="H30" s="35"/>
      <c r="I30" s="35"/>
    </row>
    <row r="31" spans="6:9" ht="12.75">
      <c r="F31" s="35"/>
      <c r="G31" s="35"/>
      <c r="H31" s="35"/>
      <c r="I31" s="35"/>
    </row>
    <row r="32" spans="6:9" ht="12.75">
      <c r="F32" s="35"/>
      <c r="G32" s="35"/>
      <c r="H32" s="35"/>
      <c r="I32" s="35"/>
    </row>
    <row r="33" spans="6:9" ht="12.75">
      <c r="F33" s="35"/>
      <c r="G33" s="35"/>
      <c r="H33" s="35"/>
      <c r="I33" s="35"/>
    </row>
    <row r="34" spans="6:9" ht="12.75">
      <c r="F34" s="35"/>
      <c r="G34" s="35"/>
      <c r="H34" s="35"/>
      <c r="I34" s="35"/>
    </row>
    <row r="35" spans="6:9" ht="12.75">
      <c r="F35" s="35"/>
      <c r="G35" s="35"/>
      <c r="H35" s="35"/>
      <c r="I35" s="35"/>
    </row>
    <row r="36" spans="6:9" ht="12.75">
      <c r="F36" s="35"/>
      <c r="G36" s="35"/>
      <c r="H36" s="35"/>
      <c r="I36" s="35"/>
    </row>
    <row r="37" spans="6:9" ht="12.75">
      <c r="F37" s="35"/>
      <c r="G37" s="35"/>
      <c r="H37" s="35"/>
      <c r="I37" s="35"/>
    </row>
    <row r="38" spans="6:9" ht="12.75">
      <c r="F38" s="35"/>
      <c r="G38" s="35"/>
      <c r="H38" s="35"/>
      <c r="I38" s="35"/>
    </row>
    <row r="39" spans="6:9" ht="12.75">
      <c r="F39" s="35"/>
      <c r="G39" s="35"/>
      <c r="H39" s="35"/>
      <c r="I39" s="35"/>
    </row>
    <row r="40" spans="6:9" ht="12.75">
      <c r="F40" s="35"/>
      <c r="G40" s="35"/>
      <c r="H40" s="35"/>
      <c r="I40" s="35"/>
    </row>
    <row r="41" spans="6:9" ht="12.75">
      <c r="F41" s="35"/>
      <c r="G41" s="35"/>
      <c r="H41" s="35"/>
      <c r="I41" s="35"/>
    </row>
    <row r="42" spans="6:9" ht="12.75">
      <c r="F42" s="35"/>
      <c r="G42" s="35"/>
      <c r="H42" s="35"/>
      <c r="I42" s="35"/>
    </row>
    <row r="43" spans="6:9" ht="12.75">
      <c r="F43" s="35"/>
      <c r="G43" s="35"/>
      <c r="H43" s="35"/>
      <c r="I43" s="35"/>
    </row>
    <row r="44" spans="6:9" ht="12.75">
      <c r="F44" s="35"/>
      <c r="G44" s="35"/>
      <c r="H44" s="35"/>
      <c r="I44" s="35"/>
    </row>
    <row r="45" spans="6:9" ht="12.75">
      <c r="F45" s="35"/>
      <c r="G45" s="35"/>
      <c r="H45" s="35"/>
      <c r="I45" s="35"/>
    </row>
    <row r="46" spans="6:9" ht="12.75">
      <c r="F46" s="35"/>
      <c r="G46" s="35"/>
      <c r="H46" s="35"/>
      <c r="I46" s="35"/>
    </row>
    <row r="47" spans="6:9" ht="12.75">
      <c r="F47" s="35"/>
      <c r="G47" s="35"/>
      <c r="H47" s="35"/>
      <c r="I47" s="35"/>
    </row>
    <row r="48" spans="6:9" ht="12.75">
      <c r="F48" s="35"/>
      <c r="G48" s="35"/>
      <c r="H48" s="35"/>
      <c r="I48" s="35"/>
    </row>
    <row r="49" spans="6:9" ht="12.75">
      <c r="F49" s="35"/>
      <c r="G49" s="35"/>
      <c r="H49" s="35"/>
      <c r="I49" s="35"/>
    </row>
    <row r="50" spans="6:9" ht="12.75">
      <c r="F50" s="35"/>
      <c r="G50" s="35"/>
      <c r="H50" s="35"/>
      <c r="I50" s="35"/>
    </row>
    <row r="51" spans="6:9" ht="12.75">
      <c r="F51" s="35"/>
      <c r="G51" s="35"/>
      <c r="H51" s="35"/>
      <c r="I51" s="35"/>
    </row>
    <row r="52" spans="6:9" ht="12.75">
      <c r="F52" s="35"/>
      <c r="G52" s="35"/>
      <c r="H52" s="35"/>
      <c r="I52" s="35"/>
    </row>
    <row r="53" spans="6:9" ht="12.75">
      <c r="F53" s="35"/>
      <c r="G53" s="35"/>
      <c r="H53" s="35"/>
      <c r="I53" s="35"/>
    </row>
    <row r="54" spans="6:9" ht="12.75">
      <c r="F54" s="35"/>
      <c r="G54" s="35"/>
      <c r="H54" s="35"/>
      <c r="I54" s="35"/>
    </row>
    <row r="55" spans="6:9" ht="12.75">
      <c r="F55" s="35"/>
      <c r="G55" s="35"/>
      <c r="H55" s="35"/>
      <c r="I55" s="35"/>
    </row>
    <row r="56" spans="6:9" ht="12.75">
      <c r="F56" s="35"/>
      <c r="G56" s="35"/>
      <c r="H56" s="35"/>
      <c r="I56" s="35"/>
    </row>
    <row r="57" spans="6:9" ht="12.75">
      <c r="F57" s="35"/>
      <c r="G57" s="35"/>
      <c r="H57" s="35"/>
      <c r="I57" s="35"/>
    </row>
    <row r="58" spans="6:9" ht="12.75">
      <c r="F58" s="35"/>
      <c r="G58" s="35"/>
      <c r="H58" s="35"/>
      <c r="I58" s="35"/>
    </row>
    <row r="59" spans="6:9" ht="12.75">
      <c r="F59" s="35"/>
      <c r="G59" s="35"/>
      <c r="H59" s="35"/>
      <c r="I59" s="35"/>
    </row>
    <row r="60" spans="6:9" ht="12.75">
      <c r="F60" s="35"/>
      <c r="G60" s="35"/>
      <c r="H60" s="35"/>
      <c r="I60" s="35"/>
    </row>
    <row r="61" spans="6:9" ht="12.75">
      <c r="F61" s="35"/>
      <c r="G61" s="35"/>
      <c r="H61" s="35"/>
      <c r="I61" s="35"/>
    </row>
    <row r="62" spans="6:9" ht="12.75">
      <c r="F62" s="35"/>
      <c r="G62" s="35"/>
      <c r="H62" s="35"/>
      <c r="I62" s="35"/>
    </row>
    <row r="63" spans="6:9" ht="12.75">
      <c r="F63" s="35"/>
      <c r="G63" s="35"/>
      <c r="H63" s="35"/>
      <c r="I63" s="35"/>
    </row>
    <row r="64" spans="6:9" ht="12.75">
      <c r="F64" s="35"/>
      <c r="G64" s="35"/>
      <c r="H64" s="35"/>
      <c r="I64" s="35"/>
    </row>
    <row r="65" spans="6:9" ht="12.75">
      <c r="F65" s="35"/>
      <c r="G65" s="35"/>
      <c r="H65" s="35"/>
      <c r="I65" s="35"/>
    </row>
    <row r="66" spans="6:9" ht="12.75">
      <c r="F66" s="35"/>
      <c r="G66" s="35"/>
      <c r="H66" s="35"/>
      <c r="I66" s="35"/>
    </row>
    <row r="67" spans="6:9" ht="12.75">
      <c r="F67" s="35"/>
      <c r="G67" s="35"/>
      <c r="H67" s="35"/>
      <c r="I67" s="35"/>
    </row>
    <row r="68" spans="6:9" ht="12.75">
      <c r="F68" s="35"/>
      <c r="G68" s="35"/>
      <c r="H68" s="35"/>
      <c r="I68" s="35"/>
    </row>
    <row r="69" spans="6:9" ht="12.75">
      <c r="F69" s="35"/>
      <c r="G69" s="35"/>
      <c r="H69" s="35"/>
      <c r="I69" s="35"/>
    </row>
    <row r="70" spans="6:9" ht="12.75">
      <c r="F70" s="35"/>
      <c r="G70" s="35"/>
      <c r="H70" s="35"/>
      <c r="I70" s="35"/>
    </row>
    <row r="71" spans="6:9" ht="12.75">
      <c r="F71" s="35"/>
      <c r="G71" s="35"/>
      <c r="H71" s="35"/>
      <c r="I71" s="35"/>
    </row>
    <row r="72" spans="6:9" ht="12.75">
      <c r="F72" s="35"/>
      <c r="G72" s="35"/>
      <c r="H72" s="35"/>
      <c r="I72" s="35"/>
    </row>
    <row r="73" spans="6:9" ht="12.75">
      <c r="F73" s="35"/>
      <c r="G73" s="35"/>
      <c r="H73" s="35"/>
      <c r="I73" s="35"/>
    </row>
    <row r="74" spans="6:9" ht="12.75">
      <c r="F74" s="35"/>
      <c r="G74" s="35"/>
      <c r="H74" s="35"/>
      <c r="I74" s="35"/>
    </row>
    <row r="75" spans="6:9" ht="12.75">
      <c r="F75" s="35"/>
      <c r="G75" s="35"/>
      <c r="H75" s="35"/>
      <c r="I75" s="35"/>
    </row>
    <row r="76" spans="6:9" ht="12.75">
      <c r="F76" s="35"/>
      <c r="G76" s="35"/>
      <c r="H76" s="35"/>
      <c r="I76" s="35"/>
    </row>
    <row r="77" spans="6:9" ht="12.75">
      <c r="F77" s="35"/>
      <c r="G77" s="35"/>
      <c r="H77" s="35"/>
      <c r="I77" s="35"/>
    </row>
    <row r="78" spans="6:9" ht="12.75">
      <c r="F78" s="35"/>
      <c r="G78" s="35"/>
      <c r="H78" s="35"/>
      <c r="I78" s="35"/>
    </row>
    <row r="79" spans="6:9" ht="12.75">
      <c r="F79" s="35"/>
      <c r="G79" s="35"/>
      <c r="H79" s="35"/>
      <c r="I79" s="35"/>
    </row>
    <row r="80" spans="6:9" ht="12.75">
      <c r="F80" s="35"/>
      <c r="G80" s="35"/>
      <c r="H80" s="35"/>
      <c r="I80" s="35"/>
    </row>
    <row r="81" spans="6:9" ht="12.75">
      <c r="F81" s="35"/>
      <c r="G81" s="35"/>
      <c r="H81" s="35"/>
      <c r="I81" s="35"/>
    </row>
    <row r="82" spans="6:9" ht="12.75">
      <c r="F82" s="35"/>
      <c r="G82" s="35"/>
      <c r="H82" s="35"/>
      <c r="I82" s="35"/>
    </row>
    <row r="83" spans="6:9" ht="12.75">
      <c r="F83" s="35"/>
      <c r="G83" s="35"/>
      <c r="H83" s="35"/>
      <c r="I83" s="35"/>
    </row>
    <row r="84" spans="6:9" ht="12.75">
      <c r="F84" s="35"/>
      <c r="G84" s="35"/>
      <c r="H84" s="35"/>
      <c r="I84" s="35"/>
    </row>
    <row r="85" spans="6:9" ht="12.75">
      <c r="F85" s="35"/>
      <c r="G85" s="35"/>
      <c r="H85" s="35"/>
      <c r="I85" s="35"/>
    </row>
    <row r="86" spans="6:9" ht="12.75">
      <c r="F86" s="35"/>
      <c r="G86" s="35"/>
      <c r="H86" s="35"/>
      <c r="I86" s="35"/>
    </row>
    <row r="87" spans="6:9" ht="12.75">
      <c r="F87" s="35"/>
      <c r="G87" s="35"/>
      <c r="H87" s="35"/>
      <c r="I87" s="35"/>
    </row>
    <row r="88" spans="6:9" ht="12.75">
      <c r="F88" s="35"/>
      <c r="G88" s="35"/>
      <c r="H88" s="35"/>
      <c r="I88" s="35"/>
    </row>
    <row r="89" spans="6:9" ht="12.75">
      <c r="F89" s="35"/>
      <c r="G89" s="35"/>
      <c r="H89" s="35"/>
      <c r="I89" s="35"/>
    </row>
    <row r="90" spans="6:9" ht="12.75">
      <c r="F90" s="35"/>
      <c r="G90" s="35"/>
      <c r="H90" s="35"/>
      <c r="I90" s="35"/>
    </row>
    <row r="91" spans="6:9" ht="12.75">
      <c r="F91" s="35"/>
      <c r="G91" s="35"/>
      <c r="H91" s="35"/>
      <c r="I91" s="35"/>
    </row>
    <row r="92" spans="6:9" ht="12.75">
      <c r="F92" s="35"/>
      <c r="G92" s="35"/>
      <c r="H92" s="35"/>
      <c r="I92" s="35"/>
    </row>
    <row r="93" spans="6:9" ht="12.75">
      <c r="F93" s="35"/>
      <c r="G93" s="35"/>
      <c r="H93" s="35"/>
      <c r="I93" s="35"/>
    </row>
    <row r="94" spans="6:9" ht="12.75">
      <c r="F94" s="35"/>
      <c r="G94" s="35"/>
      <c r="H94" s="35"/>
      <c r="I94" s="35"/>
    </row>
    <row r="95" spans="6:9" ht="12.75">
      <c r="F95" s="35"/>
      <c r="G95" s="35"/>
      <c r="H95" s="35"/>
      <c r="I95" s="35"/>
    </row>
    <row r="96" spans="6:9" ht="12.75">
      <c r="F96" s="35"/>
      <c r="G96" s="35"/>
      <c r="H96" s="35"/>
      <c r="I96" s="35"/>
    </row>
    <row r="97" spans="6:9" ht="12.75">
      <c r="F97" s="35"/>
      <c r="G97" s="35"/>
      <c r="H97" s="35"/>
      <c r="I97" s="35"/>
    </row>
    <row r="98" spans="6:9" ht="12.75">
      <c r="F98" s="35"/>
      <c r="G98" s="35"/>
      <c r="H98" s="35"/>
      <c r="I98" s="35"/>
    </row>
    <row r="99" spans="6:9" ht="12.75">
      <c r="F99" s="35"/>
      <c r="G99" s="35"/>
      <c r="H99" s="35"/>
      <c r="I99" s="35"/>
    </row>
    <row r="100" spans="6:9" ht="12.75">
      <c r="F100" s="35"/>
      <c r="G100" s="35"/>
      <c r="H100" s="35"/>
      <c r="I100" s="35"/>
    </row>
    <row r="101" spans="6:9" ht="12.75">
      <c r="F101" s="35"/>
      <c r="G101" s="35"/>
      <c r="H101" s="35"/>
      <c r="I101" s="35"/>
    </row>
    <row r="102" spans="6:9" ht="12.75">
      <c r="F102" s="35"/>
      <c r="G102" s="35"/>
      <c r="H102" s="35"/>
      <c r="I102" s="35"/>
    </row>
    <row r="103" spans="6:9" ht="12.75">
      <c r="F103" s="35"/>
      <c r="G103" s="35"/>
      <c r="H103" s="35"/>
      <c r="I103" s="35"/>
    </row>
    <row r="104" spans="6:9" ht="12.75">
      <c r="F104" s="35"/>
      <c r="G104" s="35"/>
      <c r="H104" s="35"/>
      <c r="I104" s="35"/>
    </row>
    <row r="105" spans="6:9" ht="12.75">
      <c r="F105" s="35"/>
      <c r="G105" s="35"/>
      <c r="H105" s="35"/>
      <c r="I105" s="35"/>
    </row>
    <row r="106" spans="6:9" ht="12.75">
      <c r="F106" s="35"/>
      <c r="G106" s="35"/>
      <c r="H106" s="35"/>
      <c r="I106" s="35"/>
    </row>
    <row r="107" spans="6:9" ht="12.75">
      <c r="F107" s="35"/>
      <c r="G107" s="35"/>
      <c r="H107" s="35"/>
      <c r="I107" s="35"/>
    </row>
    <row r="108" spans="6:9" ht="12.75">
      <c r="F108" s="35"/>
      <c r="G108" s="35"/>
      <c r="H108" s="35"/>
      <c r="I108" s="35"/>
    </row>
    <row r="109" spans="6:9" ht="12.75">
      <c r="F109" s="35"/>
      <c r="G109" s="35"/>
      <c r="H109" s="35"/>
      <c r="I109" s="35"/>
    </row>
    <row r="110" spans="6:9" ht="12.75">
      <c r="F110" s="35"/>
      <c r="G110" s="35"/>
      <c r="H110" s="35"/>
      <c r="I110" s="35"/>
    </row>
    <row r="111" spans="6:9" ht="12.75">
      <c r="F111" s="35"/>
      <c r="G111" s="35"/>
      <c r="H111" s="35"/>
      <c r="I111" s="35"/>
    </row>
    <row r="112" spans="6:9" ht="12.75">
      <c r="F112" s="35"/>
      <c r="G112" s="35"/>
      <c r="H112" s="35"/>
      <c r="I112" s="35"/>
    </row>
    <row r="113" spans="6:9" ht="12.75">
      <c r="F113" s="35"/>
      <c r="G113" s="35"/>
      <c r="H113" s="35"/>
      <c r="I113" s="35"/>
    </row>
    <row r="114" spans="6:9" ht="12.75">
      <c r="F114" s="35"/>
      <c r="G114" s="35"/>
      <c r="H114" s="35"/>
      <c r="I114" s="35"/>
    </row>
    <row r="115" spans="6:9" ht="12.75">
      <c r="F115" s="35"/>
      <c r="G115" s="35"/>
      <c r="H115" s="35"/>
      <c r="I115" s="35"/>
    </row>
    <row r="116" spans="6:9" ht="12.75">
      <c r="F116" s="35"/>
      <c r="G116" s="35"/>
      <c r="H116" s="35"/>
      <c r="I116" s="35"/>
    </row>
    <row r="117" spans="6:9" ht="12.75">
      <c r="F117" s="35"/>
      <c r="G117" s="35"/>
      <c r="H117" s="35"/>
      <c r="I117" s="35"/>
    </row>
    <row r="118" spans="6:9" ht="12.75">
      <c r="F118" s="35"/>
      <c r="G118" s="35"/>
      <c r="H118" s="35"/>
      <c r="I118" s="35"/>
    </row>
    <row r="119" spans="6:9" ht="12.75">
      <c r="F119" s="35"/>
      <c r="G119" s="35"/>
      <c r="H119" s="35"/>
      <c r="I119" s="35"/>
    </row>
    <row r="120" spans="6:9" ht="12.75">
      <c r="F120" s="35"/>
      <c r="G120" s="35"/>
      <c r="H120" s="35"/>
      <c r="I120" s="35"/>
    </row>
    <row r="121" spans="6:9" ht="12.75">
      <c r="F121" s="35"/>
      <c r="G121" s="35"/>
      <c r="H121" s="35"/>
      <c r="I121" s="35"/>
    </row>
    <row r="122" spans="6:9" ht="12.75">
      <c r="F122" s="35"/>
      <c r="G122" s="35"/>
      <c r="H122" s="35"/>
      <c r="I122" s="35"/>
    </row>
    <row r="123" spans="6:9" ht="12.75">
      <c r="F123" s="35"/>
      <c r="G123" s="35"/>
      <c r="H123" s="35"/>
      <c r="I123" s="35"/>
    </row>
    <row r="124" spans="6:9" ht="12.75">
      <c r="F124" s="35"/>
      <c r="G124" s="35"/>
      <c r="H124" s="35"/>
      <c r="I124" s="35"/>
    </row>
    <row r="125" spans="6:9" ht="12.75">
      <c r="F125" s="35"/>
      <c r="G125" s="35"/>
      <c r="H125" s="35"/>
      <c r="I125" s="35"/>
    </row>
    <row r="126" spans="6:9" ht="12.75">
      <c r="F126" s="35"/>
      <c r="G126" s="35"/>
      <c r="H126" s="35"/>
      <c r="I126" s="35"/>
    </row>
    <row r="127" spans="6:9" ht="12.75">
      <c r="F127" s="35"/>
      <c r="G127" s="35"/>
      <c r="H127" s="35"/>
      <c r="I127" s="35"/>
    </row>
    <row r="128" spans="6:9" ht="12.75">
      <c r="F128" s="35"/>
      <c r="G128" s="35"/>
      <c r="H128" s="35"/>
      <c r="I128" s="35"/>
    </row>
    <row r="129" spans="6:9" ht="12.75">
      <c r="F129" s="35"/>
      <c r="G129" s="35"/>
      <c r="H129" s="35"/>
      <c r="I129" s="35"/>
    </row>
    <row r="130" spans="6:9" ht="12.75">
      <c r="F130" s="35"/>
      <c r="G130" s="35"/>
      <c r="H130" s="35"/>
      <c r="I130" s="35"/>
    </row>
    <row r="131" spans="6:9" ht="12.75">
      <c r="F131" s="35"/>
      <c r="G131" s="35"/>
      <c r="H131" s="35"/>
      <c r="I131" s="35"/>
    </row>
    <row r="132" spans="6:9" ht="12.75">
      <c r="F132" s="35"/>
      <c r="G132" s="35"/>
      <c r="H132" s="35"/>
      <c r="I132" s="35"/>
    </row>
    <row r="133" spans="6:9" ht="12.75">
      <c r="F133" s="35"/>
      <c r="G133" s="35"/>
      <c r="H133" s="35"/>
      <c r="I133" s="35"/>
    </row>
    <row r="134" spans="6:9" ht="12.75">
      <c r="F134" s="35"/>
      <c r="G134" s="35"/>
      <c r="H134" s="35"/>
      <c r="I134" s="35"/>
    </row>
    <row r="135" spans="6:9" ht="12.75">
      <c r="F135" s="35"/>
      <c r="G135" s="35"/>
      <c r="H135" s="35"/>
      <c r="I135" s="35"/>
    </row>
    <row r="136" spans="6:9" ht="12.75">
      <c r="F136" s="35"/>
      <c r="G136" s="35"/>
      <c r="H136" s="35"/>
      <c r="I136" s="35"/>
    </row>
    <row r="137" spans="6:9" ht="12.75">
      <c r="F137" s="35"/>
      <c r="G137" s="35"/>
      <c r="H137" s="35"/>
      <c r="I137" s="35"/>
    </row>
    <row r="138" spans="6:9" ht="12.75">
      <c r="F138" s="35"/>
      <c r="G138" s="35"/>
      <c r="H138" s="35"/>
      <c r="I138" s="35"/>
    </row>
    <row r="139" spans="6:9" ht="12.75">
      <c r="F139" s="35"/>
      <c r="G139" s="35"/>
      <c r="H139" s="35"/>
      <c r="I139" s="35"/>
    </row>
    <row r="140" spans="6:9" ht="12.75">
      <c r="F140" s="35"/>
      <c r="G140" s="35"/>
      <c r="H140" s="35"/>
      <c r="I140" s="35"/>
    </row>
    <row r="141" spans="6:9" ht="12.75">
      <c r="F141" s="35"/>
      <c r="G141" s="35"/>
      <c r="H141" s="35"/>
      <c r="I141" s="35"/>
    </row>
    <row r="142" spans="6:9" ht="12.75">
      <c r="F142" s="35"/>
      <c r="G142" s="35"/>
      <c r="H142" s="35"/>
      <c r="I142" s="35"/>
    </row>
    <row r="143" spans="6:9" ht="12.75">
      <c r="F143" s="35"/>
      <c r="G143" s="35"/>
      <c r="H143" s="35"/>
      <c r="I143" s="35"/>
    </row>
    <row r="144" spans="6:9" ht="12.75">
      <c r="F144" s="35"/>
      <c r="G144" s="35"/>
      <c r="H144" s="35"/>
      <c r="I144" s="35"/>
    </row>
    <row r="145" spans="6:9" ht="12.75">
      <c r="F145" s="35"/>
      <c r="G145" s="35"/>
      <c r="H145" s="35"/>
      <c r="I145" s="35"/>
    </row>
    <row r="146" spans="6:9" ht="12.75">
      <c r="F146" s="35"/>
      <c r="G146" s="35"/>
      <c r="H146" s="35"/>
      <c r="I146" s="35"/>
    </row>
    <row r="147" spans="6:9" ht="12.75">
      <c r="F147" s="35"/>
      <c r="G147" s="35"/>
      <c r="H147" s="35"/>
      <c r="I147" s="35"/>
    </row>
    <row r="148" spans="6:9" ht="12.75">
      <c r="F148" s="35"/>
      <c r="G148" s="35"/>
      <c r="H148" s="35"/>
      <c r="I148" s="35"/>
    </row>
    <row r="149" spans="6:9" ht="12.75">
      <c r="F149" s="35"/>
      <c r="G149" s="35"/>
      <c r="H149" s="35"/>
      <c r="I149" s="35"/>
    </row>
    <row r="150" spans="6:9" ht="12.75">
      <c r="F150" s="35"/>
      <c r="G150" s="35"/>
      <c r="H150" s="35"/>
      <c r="I150" s="35"/>
    </row>
    <row r="151" spans="6:9" ht="12.75">
      <c r="F151" s="35"/>
      <c r="G151" s="35"/>
      <c r="H151" s="35"/>
      <c r="I151" s="35"/>
    </row>
    <row r="152" spans="6:9" ht="12.75">
      <c r="F152" s="35"/>
      <c r="G152" s="35"/>
      <c r="H152" s="35"/>
      <c r="I152" s="35"/>
    </row>
    <row r="153" spans="6:9" ht="12.75">
      <c r="F153" s="35"/>
      <c r="G153" s="35"/>
      <c r="H153" s="35"/>
      <c r="I153" s="35"/>
    </row>
    <row r="154" spans="6:9" ht="12.75">
      <c r="F154" s="35"/>
      <c r="G154" s="35"/>
      <c r="H154" s="35"/>
      <c r="I154" s="35"/>
    </row>
    <row r="155" spans="6:9" ht="12.75">
      <c r="F155" s="35"/>
      <c r="G155" s="35"/>
      <c r="H155" s="35"/>
      <c r="I155" s="35"/>
    </row>
    <row r="156" spans="6:9" ht="12.75">
      <c r="F156" s="35"/>
      <c r="G156" s="35"/>
      <c r="H156" s="35"/>
      <c r="I156" s="35"/>
    </row>
    <row r="157" spans="6:9" ht="12.75">
      <c r="F157" s="35"/>
      <c r="G157" s="35"/>
      <c r="H157" s="35"/>
      <c r="I157" s="35"/>
    </row>
    <row r="158" spans="6:9" ht="12.75">
      <c r="F158" s="35"/>
      <c r="G158" s="35"/>
      <c r="H158" s="35"/>
      <c r="I158" s="35"/>
    </row>
    <row r="159" spans="6:9" ht="12.75">
      <c r="F159" s="35"/>
      <c r="G159" s="35"/>
      <c r="H159" s="35"/>
      <c r="I159" s="35"/>
    </row>
    <row r="160" spans="6:9" ht="12.75">
      <c r="F160" s="35"/>
      <c r="G160" s="35"/>
      <c r="H160" s="35"/>
      <c r="I160" s="35"/>
    </row>
    <row r="161" spans="6:9" ht="12.75">
      <c r="F161" s="35"/>
      <c r="G161" s="35"/>
      <c r="H161" s="35"/>
      <c r="I161" s="35"/>
    </row>
    <row r="162" spans="6:9" ht="12.75">
      <c r="F162" s="35"/>
      <c r="G162" s="35"/>
      <c r="H162" s="35"/>
      <c r="I162" s="35"/>
    </row>
    <row r="163" spans="6:9" ht="12.75">
      <c r="F163" s="35"/>
      <c r="G163" s="35"/>
      <c r="H163" s="35"/>
      <c r="I163" s="35"/>
    </row>
    <row r="164" spans="6:9" ht="12.75">
      <c r="F164" s="35"/>
      <c r="G164" s="35"/>
      <c r="H164" s="35"/>
      <c r="I164" s="35"/>
    </row>
    <row r="165" spans="6:9" ht="12.75">
      <c r="F165" s="35"/>
      <c r="G165" s="35"/>
      <c r="H165" s="35"/>
      <c r="I165" s="35"/>
    </row>
    <row r="166" spans="6:9" ht="12.75">
      <c r="F166" s="35"/>
      <c r="G166" s="35"/>
      <c r="H166" s="35"/>
      <c r="I166" s="35"/>
    </row>
    <row r="167" spans="6:9" ht="12.75">
      <c r="F167" s="35"/>
      <c r="G167" s="35"/>
      <c r="H167" s="35"/>
      <c r="I167" s="35"/>
    </row>
    <row r="168" spans="6:9" ht="12.75">
      <c r="F168" s="35"/>
      <c r="G168" s="35"/>
      <c r="H168" s="35"/>
      <c r="I168" s="35"/>
    </row>
    <row r="169" spans="6:9" ht="12.75">
      <c r="F169" s="35"/>
      <c r="G169" s="35"/>
      <c r="H169" s="35"/>
      <c r="I169" s="35"/>
    </row>
    <row r="170" spans="6:9" ht="12.75">
      <c r="F170" s="35"/>
      <c r="G170" s="35"/>
      <c r="H170" s="35"/>
      <c r="I170" s="35"/>
    </row>
    <row r="171" spans="6:9" ht="12.75">
      <c r="F171" s="35"/>
      <c r="G171" s="35"/>
      <c r="H171" s="35"/>
      <c r="I171" s="35"/>
    </row>
    <row r="172" spans="6:9" ht="12.75">
      <c r="F172" s="35"/>
      <c r="G172" s="35"/>
      <c r="H172" s="35"/>
      <c r="I172" s="35"/>
    </row>
    <row r="173" spans="6:9" ht="12.75">
      <c r="F173" s="35"/>
      <c r="G173" s="35"/>
      <c r="H173" s="35"/>
      <c r="I173" s="35"/>
    </row>
    <row r="174" spans="6:9" ht="12.75">
      <c r="F174" s="35"/>
      <c r="G174" s="35"/>
      <c r="H174" s="35"/>
      <c r="I174" s="35"/>
    </row>
    <row r="175" spans="6:9" ht="12.75">
      <c r="F175" s="35"/>
      <c r="G175" s="35"/>
      <c r="H175" s="35"/>
      <c r="I175" s="35"/>
    </row>
    <row r="176" spans="6:9" ht="12.75">
      <c r="F176" s="35"/>
      <c r="G176" s="35"/>
      <c r="H176" s="35"/>
      <c r="I176" s="35"/>
    </row>
    <row r="177" spans="6:9" ht="12.75">
      <c r="F177" s="35"/>
      <c r="G177" s="35"/>
      <c r="H177" s="35"/>
      <c r="I177" s="35"/>
    </row>
    <row r="178" spans="6:9" ht="12.75">
      <c r="F178" s="35"/>
      <c r="G178" s="35"/>
      <c r="H178" s="35"/>
      <c r="I178" s="35"/>
    </row>
    <row r="179" spans="6:9" ht="12.75">
      <c r="F179" s="35"/>
      <c r="G179" s="35"/>
      <c r="H179" s="35"/>
      <c r="I179" s="35"/>
    </row>
    <row r="180" spans="6:9" ht="12.75">
      <c r="F180" s="35"/>
      <c r="G180" s="35"/>
      <c r="H180" s="35"/>
      <c r="I180" s="35"/>
    </row>
    <row r="181" spans="6:9" ht="12.75">
      <c r="F181" s="35"/>
      <c r="G181" s="35"/>
      <c r="H181" s="35"/>
      <c r="I181" s="35"/>
    </row>
    <row r="182" spans="6:9" ht="12.75">
      <c r="F182" s="35"/>
      <c r="G182" s="35"/>
      <c r="H182" s="35"/>
      <c r="I182" s="35"/>
    </row>
    <row r="183" spans="6:9" ht="12.75">
      <c r="F183" s="35"/>
      <c r="G183" s="35"/>
      <c r="H183" s="35"/>
      <c r="I183" s="35"/>
    </row>
    <row r="184" spans="6:9" ht="12.75">
      <c r="F184" s="35"/>
      <c r="G184" s="35"/>
      <c r="H184" s="35"/>
      <c r="I184" s="35"/>
    </row>
    <row r="185" spans="6:9" ht="12.75">
      <c r="F185" s="35"/>
      <c r="G185" s="35"/>
      <c r="H185" s="35"/>
      <c r="I185" s="35"/>
    </row>
    <row r="186" spans="6:9" ht="12.75">
      <c r="F186" s="35"/>
      <c r="G186" s="35"/>
      <c r="H186" s="35"/>
      <c r="I186" s="35"/>
    </row>
    <row r="187" spans="6:9" ht="12.75">
      <c r="F187" s="35"/>
      <c r="G187" s="35"/>
      <c r="H187" s="35"/>
      <c r="I187" s="35"/>
    </row>
    <row r="188" spans="6:9" ht="12.75">
      <c r="F188" s="35"/>
      <c r="G188" s="35"/>
      <c r="H188" s="35"/>
      <c r="I188" s="35"/>
    </row>
    <row r="189" spans="6:9" ht="12.75">
      <c r="F189" s="35"/>
      <c r="G189" s="35"/>
      <c r="H189" s="35"/>
      <c r="I189" s="35"/>
    </row>
    <row r="190" spans="6:9" ht="12.75">
      <c r="F190" s="35"/>
      <c r="G190" s="35"/>
      <c r="H190" s="35"/>
      <c r="I190" s="35"/>
    </row>
    <row r="191" spans="6:9" ht="12.75">
      <c r="F191" s="35"/>
      <c r="G191" s="35"/>
      <c r="H191" s="35"/>
      <c r="I191" s="35"/>
    </row>
    <row r="192" spans="6:9" ht="12.75">
      <c r="F192" s="35"/>
      <c r="G192" s="35"/>
      <c r="H192" s="35"/>
      <c r="I192" s="35"/>
    </row>
    <row r="193" spans="6:9" ht="12.75">
      <c r="F193" s="35"/>
      <c r="G193" s="35"/>
      <c r="H193" s="35"/>
      <c r="I193" s="35"/>
    </row>
    <row r="194" spans="6:9" ht="12.75">
      <c r="F194" s="35"/>
      <c r="G194" s="35"/>
      <c r="H194" s="35"/>
      <c r="I194" s="35"/>
    </row>
    <row r="195" spans="6:9" ht="12.75">
      <c r="F195" s="35"/>
      <c r="G195" s="35"/>
      <c r="H195" s="35"/>
      <c r="I195" s="35"/>
    </row>
    <row r="196" spans="6:9" ht="12.75">
      <c r="F196" s="35"/>
      <c r="G196" s="35"/>
      <c r="H196" s="35"/>
      <c r="I196" s="35"/>
    </row>
    <row r="197" spans="6:9" ht="12.75">
      <c r="F197" s="35"/>
      <c r="G197" s="35"/>
      <c r="H197" s="35"/>
      <c r="I197" s="35"/>
    </row>
    <row r="198" spans="6:9" ht="12.75">
      <c r="F198" s="35"/>
      <c r="G198" s="35"/>
      <c r="H198" s="35"/>
      <c r="I198" s="35"/>
    </row>
    <row r="199" spans="6:9" ht="12.75">
      <c r="F199" s="35"/>
      <c r="G199" s="35"/>
      <c r="H199" s="35"/>
      <c r="I199" s="35"/>
    </row>
    <row r="200" spans="6:9" ht="12.75">
      <c r="F200" s="35"/>
      <c r="G200" s="35"/>
      <c r="H200" s="35"/>
      <c r="I200" s="35"/>
    </row>
    <row r="201" spans="6:9" ht="12.75">
      <c r="F201" s="35"/>
      <c r="G201" s="35"/>
      <c r="H201" s="35"/>
      <c r="I201" s="35"/>
    </row>
    <row r="202" spans="6:9" ht="12.75">
      <c r="F202" s="35"/>
      <c r="G202" s="35"/>
      <c r="H202" s="35"/>
      <c r="I202" s="35"/>
    </row>
    <row r="203" spans="6:9" ht="12.75">
      <c r="F203" s="35"/>
      <c r="G203" s="35"/>
      <c r="H203" s="35"/>
      <c r="I203" s="35"/>
    </row>
    <row r="204" spans="6:9" ht="12.75">
      <c r="F204" s="35"/>
      <c r="G204" s="35"/>
      <c r="H204" s="35"/>
      <c r="I204" s="35"/>
    </row>
    <row r="205" spans="6:9" ht="12.75">
      <c r="F205" s="35"/>
      <c r="G205" s="35"/>
      <c r="H205" s="35"/>
      <c r="I205" s="35"/>
    </row>
    <row r="206" spans="6:9" ht="12.75">
      <c r="F206" s="35"/>
      <c r="G206" s="35"/>
      <c r="H206" s="35"/>
      <c r="I206" s="35"/>
    </row>
    <row r="207" spans="6:9" ht="12.75">
      <c r="F207" s="35"/>
      <c r="G207" s="35"/>
      <c r="H207" s="35"/>
      <c r="I207" s="35"/>
    </row>
    <row r="208" spans="6:9" ht="12.75">
      <c r="F208" s="35"/>
      <c r="G208" s="35"/>
      <c r="H208" s="35"/>
      <c r="I208" s="35"/>
    </row>
    <row r="209" spans="6:9" ht="12.75">
      <c r="F209" s="35"/>
      <c r="G209" s="35"/>
      <c r="H209" s="35"/>
      <c r="I209" s="35"/>
    </row>
    <row r="210" spans="6:9" ht="12.75">
      <c r="F210" s="35"/>
      <c r="G210" s="35"/>
      <c r="H210" s="35"/>
      <c r="I210" s="35"/>
    </row>
    <row r="211" spans="6:9" ht="12.75">
      <c r="F211" s="35"/>
      <c r="G211" s="35"/>
      <c r="H211" s="35"/>
      <c r="I211" s="35"/>
    </row>
    <row r="212" spans="6:9" ht="12.75">
      <c r="F212" s="35"/>
      <c r="G212" s="35"/>
      <c r="H212" s="35"/>
      <c r="I212" s="35"/>
    </row>
    <row r="213" spans="6:9" ht="12.75">
      <c r="F213" s="35"/>
      <c r="G213" s="35"/>
      <c r="H213" s="35"/>
      <c r="I213" s="35"/>
    </row>
    <row r="214" spans="6:9" ht="12.75">
      <c r="F214" s="35"/>
      <c r="G214" s="35"/>
      <c r="H214" s="35"/>
      <c r="I214" s="35"/>
    </row>
    <row r="215" spans="6:9" ht="12.75">
      <c r="F215" s="35"/>
      <c r="G215" s="35"/>
      <c r="H215" s="35"/>
      <c r="I215" s="35"/>
    </row>
    <row r="216" spans="6:9" ht="12.75">
      <c r="F216" s="35"/>
      <c r="G216" s="35"/>
      <c r="H216" s="35"/>
      <c r="I216" s="35"/>
    </row>
    <row r="217" spans="6:9" ht="12.75">
      <c r="F217" s="35"/>
      <c r="G217" s="35"/>
      <c r="H217" s="35"/>
      <c r="I217" s="35"/>
    </row>
    <row r="218" spans="6:9" ht="12.75">
      <c r="F218" s="35"/>
      <c r="G218" s="35"/>
      <c r="H218" s="35"/>
      <c r="I218" s="35"/>
    </row>
    <row r="219" spans="6:9" ht="12.75">
      <c r="F219" s="35"/>
      <c r="G219" s="35"/>
      <c r="H219" s="35"/>
      <c r="I219" s="35"/>
    </row>
    <row r="220" spans="6:9" ht="12.75">
      <c r="F220" s="35"/>
      <c r="G220" s="35"/>
      <c r="H220" s="35"/>
      <c r="I220" s="35"/>
    </row>
    <row r="221" spans="6:9" ht="12.75">
      <c r="F221" s="35"/>
      <c r="G221" s="35"/>
      <c r="H221" s="35"/>
      <c r="I221" s="35"/>
    </row>
    <row r="222" spans="6:9" ht="12.75">
      <c r="F222" s="35"/>
      <c r="G222" s="35"/>
      <c r="H222" s="35"/>
      <c r="I222" s="35"/>
    </row>
    <row r="223" spans="6:9" ht="12.75">
      <c r="F223" s="35"/>
      <c r="G223" s="35"/>
      <c r="H223" s="35"/>
      <c r="I223" s="35"/>
    </row>
    <row r="224" spans="6:9" ht="12.75">
      <c r="F224" s="35"/>
      <c r="G224" s="35"/>
      <c r="H224" s="35"/>
      <c r="I224" s="35"/>
    </row>
    <row r="225" spans="6:9" ht="12.75">
      <c r="F225" s="35"/>
      <c r="G225" s="35"/>
      <c r="H225" s="35"/>
      <c r="I225" s="35"/>
    </row>
    <row r="226" spans="6:9" ht="12.75">
      <c r="F226" s="35"/>
      <c r="G226" s="35"/>
      <c r="H226" s="35"/>
      <c r="I226" s="35"/>
    </row>
    <row r="227" spans="6:9" ht="12.75">
      <c r="F227" s="35"/>
      <c r="G227" s="35"/>
      <c r="H227" s="35"/>
      <c r="I227" s="35"/>
    </row>
    <row r="228" spans="6:9" ht="12.75">
      <c r="F228" s="35"/>
      <c r="G228" s="35"/>
      <c r="H228" s="35"/>
      <c r="I228" s="35"/>
    </row>
    <row r="229" spans="6:9" ht="12.75">
      <c r="F229" s="35"/>
      <c r="G229" s="35"/>
      <c r="H229" s="35"/>
      <c r="I229" s="35"/>
    </row>
    <row r="230" spans="6:9" ht="12.75">
      <c r="F230" s="35"/>
      <c r="G230" s="35"/>
      <c r="H230" s="35"/>
      <c r="I230" s="35"/>
    </row>
    <row r="231" spans="6:9" ht="12.75">
      <c r="F231" s="35"/>
      <c r="G231" s="35"/>
      <c r="H231" s="35"/>
      <c r="I231" s="35"/>
    </row>
    <row r="232" spans="6:9" ht="12.75">
      <c r="F232" s="35"/>
      <c r="G232" s="35"/>
      <c r="H232" s="35"/>
      <c r="I232" s="35"/>
    </row>
    <row r="233" spans="6:9" ht="12.75">
      <c r="F233" s="35"/>
      <c r="G233" s="35"/>
      <c r="H233" s="35"/>
      <c r="I233" s="35"/>
    </row>
    <row r="234" spans="6:9" ht="12.75">
      <c r="F234" s="35"/>
      <c r="G234" s="35"/>
      <c r="H234" s="35"/>
      <c r="I234" s="35"/>
    </row>
    <row r="235" spans="6:9" ht="12.75">
      <c r="F235" s="35"/>
      <c r="G235" s="35"/>
      <c r="H235" s="35"/>
      <c r="I235" s="35"/>
    </row>
    <row r="236" spans="6:9" ht="12.75">
      <c r="F236" s="35"/>
      <c r="G236" s="35"/>
      <c r="H236" s="35"/>
      <c r="I236" s="35"/>
    </row>
    <row r="237" spans="6:9" ht="12.75">
      <c r="F237" s="35"/>
      <c r="G237" s="35"/>
      <c r="H237" s="35"/>
      <c r="I237" s="35"/>
    </row>
    <row r="238" spans="6:9" ht="12.75">
      <c r="F238" s="35"/>
      <c r="G238" s="35"/>
      <c r="H238" s="35"/>
      <c r="I238" s="35"/>
    </row>
    <row r="239" spans="6:9" ht="12.75">
      <c r="F239" s="35"/>
      <c r="G239" s="35"/>
      <c r="H239" s="35"/>
      <c r="I239" s="35"/>
    </row>
    <row r="240" spans="6:9" ht="12.75">
      <c r="F240" s="35"/>
      <c r="G240" s="35"/>
      <c r="H240" s="35"/>
      <c r="I240" s="35"/>
    </row>
    <row r="241" spans="6:9" ht="12.75">
      <c r="F241" s="35"/>
      <c r="G241" s="35"/>
      <c r="H241" s="35"/>
      <c r="I241" s="35"/>
    </row>
    <row r="242" spans="6:9" ht="12.75">
      <c r="F242" s="35"/>
      <c r="G242" s="35"/>
      <c r="H242" s="35"/>
      <c r="I242" s="35"/>
    </row>
    <row r="243" spans="6:9" ht="12.75">
      <c r="F243" s="35"/>
      <c r="G243" s="35"/>
      <c r="H243" s="35"/>
      <c r="I243" s="35"/>
    </row>
    <row r="244" spans="6:9" ht="12.75">
      <c r="F244" s="35"/>
      <c r="G244" s="35"/>
      <c r="H244" s="35"/>
      <c r="I244" s="35"/>
    </row>
    <row r="245" spans="6:9" ht="12.75">
      <c r="F245" s="35"/>
      <c r="G245" s="35"/>
      <c r="H245" s="35"/>
      <c r="I245" s="35"/>
    </row>
    <row r="246" spans="6:9" ht="12.75">
      <c r="F246" s="35"/>
      <c r="G246" s="35"/>
      <c r="H246" s="35"/>
      <c r="I246" s="35"/>
    </row>
    <row r="247" spans="6:9" ht="12.75">
      <c r="F247" s="35"/>
      <c r="G247" s="35"/>
      <c r="H247" s="35"/>
      <c r="I247" s="35"/>
    </row>
    <row r="248" spans="6:9" ht="12.75">
      <c r="F248" s="35"/>
      <c r="G248" s="35"/>
      <c r="H248" s="35"/>
      <c r="I248" s="35"/>
    </row>
    <row r="249" spans="6:9" ht="12.75">
      <c r="F249" s="35"/>
      <c r="G249" s="35"/>
      <c r="H249" s="35"/>
      <c r="I249" s="35"/>
    </row>
    <row r="250" spans="6:9" ht="12.75">
      <c r="F250" s="35"/>
      <c r="G250" s="35"/>
      <c r="H250" s="35"/>
      <c r="I250" s="35"/>
    </row>
    <row r="251" spans="6:9" ht="12.75">
      <c r="F251" s="35"/>
      <c r="G251" s="35"/>
      <c r="H251" s="35"/>
      <c r="I251" s="35"/>
    </row>
    <row r="252" spans="6:9" ht="12.75">
      <c r="F252" s="35"/>
      <c r="G252" s="35"/>
      <c r="H252" s="35"/>
      <c r="I252" s="35"/>
    </row>
    <row r="253" spans="6:9" ht="12.75">
      <c r="F253" s="35"/>
      <c r="G253" s="35"/>
      <c r="H253" s="35"/>
      <c r="I253" s="35"/>
    </row>
    <row r="254" spans="6:9" ht="12.75">
      <c r="F254" s="35"/>
      <c r="G254" s="35"/>
      <c r="H254" s="35"/>
      <c r="I254" s="35"/>
    </row>
    <row r="255" spans="6:9" ht="12.75">
      <c r="F255" s="35"/>
      <c r="G255" s="35"/>
      <c r="H255" s="35"/>
      <c r="I255" s="35"/>
    </row>
    <row r="256" spans="6:9" ht="12.75">
      <c r="F256" s="35"/>
      <c r="G256" s="35"/>
      <c r="H256" s="35"/>
      <c r="I256" s="35"/>
    </row>
    <row r="257" spans="6:9" ht="12.75">
      <c r="F257" s="35"/>
      <c r="G257" s="35"/>
      <c r="H257" s="35"/>
      <c r="I257" s="35"/>
    </row>
    <row r="258" spans="6:9" ht="12.75">
      <c r="F258" s="35"/>
      <c r="G258" s="35"/>
      <c r="H258" s="35"/>
      <c r="I258" s="35"/>
    </row>
    <row r="259" spans="6:9" ht="12.75">
      <c r="F259" s="35"/>
      <c r="G259" s="35"/>
      <c r="H259" s="35"/>
      <c r="I259" s="35"/>
    </row>
    <row r="260" spans="6:9" ht="12.75">
      <c r="F260" s="35"/>
      <c r="G260" s="35"/>
      <c r="H260" s="35"/>
      <c r="I260" s="35"/>
    </row>
    <row r="261" spans="6:9" ht="12.75">
      <c r="F261" s="35"/>
      <c r="G261" s="35"/>
      <c r="H261" s="35"/>
      <c r="I261" s="35"/>
    </row>
    <row r="262" spans="6:9" ht="12.75">
      <c r="F262" s="35"/>
      <c r="G262" s="35"/>
      <c r="H262" s="35"/>
      <c r="I262" s="35"/>
    </row>
    <row r="263" spans="6:9" ht="12.75">
      <c r="F263" s="35"/>
      <c r="G263" s="35"/>
      <c r="H263" s="35"/>
      <c r="I263" s="35"/>
    </row>
    <row r="264" spans="6:9" ht="12.75">
      <c r="F264" s="35"/>
      <c r="G264" s="35"/>
      <c r="H264" s="35"/>
      <c r="I264" s="35"/>
    </row>
    <row r="265" spans="6:9" ht="12.75">
      <c r="F265" s="35"/>
      <c r="G265" s="35"/>
      <c r="H265" s="35"/>
      <c r="I265" s="35"/>
    </row>
    <row r="266" spans="6:9" ht="12.75">
      <c r="F266" s="35"/>
      <c r="G266" s="35"/>
      <c r="H266" s="35"/>
      <c r="I266" s="35"/>
    </row>
    <row r="267" spans="6:9" ht="12.75">
      <c r="F267" s="35"/>
      <c r="G267" s="35"/>
      <c r="H267" s="35"/>
      <c r="I267" s="35"/>
    </row>
    <row r="268" spans="6:9" ht="12.75">
      <c r="F268" s="35"/>
      <c r="G268" s="35"/>
      <c r="H268" s="35"/>
      <c r="I268" s="35"/>
    </row>
    <row r="269" spans="6:9" ht="12.75">
      <c r="F269" s="35"/>
      <c r="G269" s="35"/>
      <c r="H269" s="35"/>
      <c r="I269" s="35"/>
    </row>
    <row r="270" spans="6:9" ht="12.75">
      <c r="F270" s="35"/>
      <c r="G270" s="35"/>
      <c r="H270" s="35"/>
      <c r="I270" s="35"/>
    </row>
    <row r="271" spans="6:9" ht="12.75">
      <c r="F271" s="35"/>
      <c r="G271" s="35"/>
      <c r="H271" s="35"/>
      <c r="I271" s="35"/>
    </row>
    <row r="272" spans="6:9" ht="12.75">
      <c r="F272" s="35"/>
      <c r="G272" s="35"/>
      <c r="H272" s="35"/>
      <c r="I272" s="35"/>
    </row>
    <row r="273" spans="6:9" ht="12.75">
      <c r="F273" s="35"/>
      <c r="G273" s="35"/>
      <c r="H273" s="35"/>
      <c r="I273" s="35"/>
    </row>
    <row r="274" spans="6:9" ht="12.75">
      <c r="F274" s="35"/>
      <c r="G274" s="35"/>
      <c r="H274" s="35"/>
      <c r="I274" s="35"/>
    </row>
    <row r="275" spans="6:9" ht="12.75">
      <c r="F275" s="35"/>
      <c r="G275" s="35"/>
      <c r="H275" s="35"/>
      <c r="I275" s="35"/>
    </row>
    <row r="276" spans="6:9" ht="12.75">
      <c r="F276" s="35"/>
      <c r="G276" s="35"/>
      <c r="H276" s="35"/>
      <c r="I276" s="35"/>
    </row>
    <row r="277" spans="6:9" ht="12.75">
      <c r="F277" s="35"/>
      <c r="G277" s="35"/>
      <c r="H277" s="35"/>
      <c r="I277" s="35"/>
    </row>
    <row r="278" spans="6:9" ht="12.75">
      <c r="F278" s="35"/>
      <c r="G278" s="35"/>
      <c r="H278" s="35"/>
      <c r="I278" s="35"/>
    </row>
    <row r="279" spans="6:9" ht="12.75">
      <c r="F279" s="35"/>
      <c r="G279" s="35"/>
      <c r="H279" s="35"/>
      <c r="I279" s="35"/>
    </row>
    <row r="280" spans="6:9" ht="12.75">
      <c r="F280" s="35"/>
      <c r="G280" s="35"/>
      <c r="H280" s="35"/>
      <c r="I280" s="35"/>
    </row>
    <row r="281" spans="6:9" ht="12.75">
      <c r="F281" s="35"/>
      <c r="G281" s="35"/>
      <c r="H281" s="35"/>
      <c r="I281" s="35"/>
    </row>
    <row r="282" spans="6:9" ht="12.75">
      <c r="F282" s="35"/>
      <c r="G282" s="35"/>
      <c r="H282" s="35"/>
      <c r="I282" s="35"/>
    </row>
    <row r="283" spans="6:9" ht="12.75">
      <c r="F283" s="35"/>
      <c r="G283" s="35"/>
      <c r="H283" s="35"/>
      <c r="I283" s="35"/>
    </row>
    <row r="284" spans="6:9" ht="12.75">
      <c r="F284" s="35"/>
      <c r="G284" s="35"/>
      <c r="H284" s="35"/>
      <c r="I284" s="35"/>
    </row>
    <row r="285" spans="6:9" ht="12.75">
      <c r="F285" s="35"/>
      <c r="G285" s="35"/>
      <c r="H285" s="35"/>
      <c r="I285" s="35"/>
    </row>
    <row r="286" spans="6:9" ht="12.75">
      <c r="F286" s="35"/>
      <c r="G286" s="35"/>
      <c r="H286" s="35"/>
      <c r="I286" s="35"/>
    </row>
    <row r="287" spans="6:9" ht="12.75">
      <c r="F287" s="35"/>
      <c r="G287" s="35"/>
      <c r="H287" s="35"/>
      <c r="I287" s="35"/>
    </row>
    <row r="288" spans="6:9" ht="12.75">
      <c r="F288" s="35"/>
      <c r="G288" s="35"/>
      <c r="H288" s="35"/>
      <c r="I288" s="35"/>
    </row>
    <row r="289" spans="6:9" ht="12.75">
      <c r="F289" s="35"/>
      <c r="G289" s="35"/>
      <c r="H289" s="35"/>
      <c r="I289" s="35"/>
    </row>
    <row r="290" spans="6:9" ht="12.75">
      <c r="F290" s="35"/>
      <c r="G290" s="35"/>
      <c r="H290" s="35"/>
      <c r="I290" s="35"/>
    </row>
    <row r="291" spans="6:9" ht="12.75">
      <c r="F291" s="35"/>
      <c r="G291" s="35"/>
      <c r="H291" s="35"/>
      <c r="I291" s="35"/>
    </row>
    <row r="292" spans="6:9" ht="12.75">
      <c r="F292" s="35"/>
      <c r="G292" s="35"/>
      <c r="H292" s="35"/>
      <c r="I292" s="35"/>
    </row>
    <row r="293" spans="6:9" ht="12.75">
      <c r="F293" s="35"/>
      <c r="G293" s="35"/>
      <c r="H293" s="35"/>
      <c r="I293" s="35"/>
    </row>
    <row r="294" spans="6:9" ht="12.75">
      <c r="F294" s="35"/>
      <c r="G294" s="35"/>
      <c r="H294" s="35"/>
      <c r="I294" s="35"/>
    </row>
    <row r="295" spans="6:9" ht="12.75">
      <c r="F295" s="35"/>
      <c r="G295" s="35"/>
      <c r="H295" s="35"/>
      <c r="I295" s="35"/>
    </row>
    <row r="296" spans="6:9" ht="12.75">
      <c r="F296" s="35"/>
      <c r="G296" s="35"/>
      <c r="H296" s="35"/>
      <c r="I296" s="35"/>
    </row>
    <row r="297" spans="6:9" ht="12.75">
      <c r="F297" s="35"/>
      <c r="G297" s="35"/>
      <c r="H297" s="35"/>
      <c r="I297" s="35"/>
    </row>
    <row r="298" spans="6:9" ht="12.75">
      <c r="F298" s="35"/>
      <c r="G298" s="35"/>
      <c r="H298" s="35"/>
      <c r="I298" s="35"/>
    </row>
    <row r="299" spans="6:9" ht="12.75">
      <c r="F299" s="35"/>
      <c r="G299" s="35"/>
      <c r="H299" s="35"/>
      <c r="I299" s="35"/>
    </row>
    <row r="300" spans="6:9" ht="12.75">
      <c r="F300" s="35"/>
      <c r="G300" s="35"/>
      <c r="H300" s="35"/>
      <c r="I300" s="35"/>
    </row>
    <row r="301" spans="6:9" ht="12.75">
      <c r="F301" s="35"/>
      <c r="G301" s="35"/>
      <c r="H301" s="35"/>
      <c r="I301" s="35"/>
    </row>
    <row r="302" spans="6:9" ht="12.75">
      <c r="F302" s="35"/>
      <c r="G302" s="35"/>
      <c r="H302" s="35"/>
      <c r="I302" s="35"/>
    </row>
    <row r="303" spans="6:9" ht="12.75">
      <c r="F303" s="35"/>
      <c r="G303" s="35"/>
      <c r="H303" s="35"/>
      <c r="I303" s="35"/>
    </row>
    <row r="304" spans="6:9" ht="12.75">
      <c r="F304" s="35"/>
      <c r="G304" s="35"/>
      <c r="H304" s="35"/>
      <c r="I304" s="35"/>
    </row>
    <row r="305" spans="6:9" ht="12.75">
      <c r="F305" s="35"/>
      <c r="G305" s="35"/>
      <c r="H305" s="35"/>
      <c r="I305" s="35"/>
    </row>
    <row r="306" spans="6:9" ht="12.75">
      <c r="F306" s="35"/>
      <c r="G306" s="35"/>
      <c r="H306" s="35"/>
      <c r="I306" s="35"/>
    </row>
    <row r="307" spans="6:9" ht="12.75">
      <c r="F307" s="35"/>
      <c r="G307" s="35"/>
      <c r="H307" s="35"/>
      <c r="I307" s="35"/>
    </row>
    <row r="308" spans="6:9" ht="12.75">
      <c r="F308" s="35"/>
      <c r="G308" s="35"/>
      <c r="H308" s="35"/>
      <c r="I308" s="35"/>
    </row>
    <row r="309" spans="6:9" ht="12.75">
      <c r="F309" s="35"/>
      <c r="G309" s="35"/>
      <c r="H309" s="35"/>
      <c r="I309" s="35"/>
    </row>
    <row r="310" spans="6:9" ht="12.75">
      <c r="F310" s="35"/>
      <c r="G310" s="35"/>
      <c r="H310" s="35"/>
      <c r="I310" s="35"/>
    </row>
    <row r="311" spans="6:9" ht="12.75">
      <c r="F311" s="35"/>
      <c r="G311" s="35"/>
      <c r="H311" s="35"/>
      <c r="I311" s="35"/>
    </row>
    <row r="312" spans="6:9" ht="12.75">
      <c r="F312" s="35"/>
      <c r="G312" s="35"/>
      <c r="H312" s="35"/>
      <c r="I312" s="35"/>
    </row>
    <row r="313" spans="6:9" ht="12.75">
      <c r="F313" s="35"/>
      <c r="G313" s="35"/>
      <c r="H313" s="35"/>
      <c r="I313" s="35"/>
    </row>
    <row r="314" spans="6:9" ht="12.75">
      <c r="F314" s="35"/>
      <c r="G314" s="35"/>
      <c r="H314" s="35"/>
      <c r="I314" s="35"/>
    </row>
    <row r="315" spans="6:9" ht="12.75">
      <c r="F315" s="35"/>
      <c r="G315" s="35"/>
      <c r="H315" s="35"/>
      <c r="I315" s="35"/>
    </row>
    <row r="316" spans="6:9" ht="12.75">
      <c r="F316" s="35"/>
      <c r="G316" s="35"/>
      <c r="H316" s="35"/>
      <c r="I316" s="35"/>
    </row>
    <row r="317" spans="6:9" ht="12.75">
      <c r="F317" s="35"/>
      <c r="G317" s="35"/>
      <c r="H317" s="35"/>
      <c r="I317" s="35"/>
    </row>
    <row r="318" spans="6:9" ht="12.75">
      <c r="F318" s="35"/>
      <c r="G318" s="35"/>
      <c r="H318" s="35"/>
      <c r="I318" s="35"/>
    </row>
    <row r="319" spans="6:9" ht="12.75">
      <c r="F319" s="35"/>
      <c r="G319" s="35"/>
      <c r="H319" s="35"/>
      <c r="I319" s="35"/>
    </row>
    <row r="320" spans="6:9" ht="12.75">
      <c r="F320" s="35"/>
      <c r="G320" s="35"/>
      <c r="H320" s="35"/>
      <c r="I320" s="35"/>
    </row>
    <row r="321" spans="6:9" ht="12.75">
      <c r="F321" s="35"/>
      <c r="G321" s="35"/>
      <c r="H321" s="35"/>
      <c r="I321" s="35"/>
    </row>
    <row r="322" spans="6:9" ht="12.75">
      <c r="F322" s="35"/>
      <c r="G322" s="35"/>
      <c r="H322" s="35"/>
      <c r="I322" s="35"/>
    </row>
    <row r="323" spans="6:9" ht="12.75">
      <c r="F323" s="35"/>
      <c r="G323" s="35"/>
      <c r="H323" s="35"/>
      <c r="I323" s="35"/>
    </row>
    <row r="324" spans="6:9" ht="12.75">
      <c r="F324" s="35"/>
      <c r="G324" s="35"/>
      <c r="H324" s="35"/>
      <c r="I324" s="35"/>
    </row>
    <row r="325" spans="6:9" ht="12.75">
      <c r="F325" s="35"/>
      <c r="G325" s="35"/>
      <c r="H325" s="35"/>
      <c r="I325" s="35"/>
    </row>
    <row r="326" spans="6:9" ht="12.75">
      <c r="F326" s="35"/>
      <c r="G326" s="35"/>
      <c r="H326" s="35"/>
      <c r="I326" s="35"/>
    </row>
    <row r="327" spans="6:9" ht="12.75">
      <c r="F327" s="35"/>
      <c r="G327" s="35"/>
      <c r="H327" s="35"/>
      <c r="I327" s="35"/>
    </row>
    <row r="328" spans="6:9" ht="12.75">
      <c r="F328" s="35"/>
      <c r="G328" s="35"/>
      <c r="H328" s="35"/>
      <c r="I328" s="35"/>
    </row>
    <row r="329" spans="6:9" ht="12.75">
      <c r="F329" s="35"/>
      <c r="G329" s="35"/>
      <c r="H329" s="35"/>
      <c r="I329" s="35"/>
    </row>
    <row r="330" spans="6:9" ht="12.75">
      <c r="F330" s="35"/>
      <c r="G330" s="35"/>
      <c r="H330" s="35"/>
      <c r="I330" s="35"/>
    </row>
    <row r="331" spans="6:9" ht="12.75">
      <c r="F331" s="35"/>
      <c r="G331" s="35"/>
      <c r="H331" s="35"/>
      <c r="I331" s="35"/>
    </row>
    <row r="332" spans="6:9" ht="12.75">
      <c r="F332" s="35"/>
      <c r="G332" s="35"/>
      <c r="H332" s="35"/>
      <c r="I332" s="35"/>
    </row>
    <row r="333" spans="6:9" ht="12.75">
      <c r="F333" s="35"/>
      <c r="G333" s="35"/>
      <c r="H333" s="35"/>
      <c r="I333" s="35"/>
    </row>
    <row r="334" spans="6:9" ht="12.75">
      <c r="F334" s="35"/>
      <c r="G334" s="35"/>
      <c r="H334" s="35"/>
      <c r="I334" s="35"/>
    </row>
    <row r="335" spans="6:9" ht="12.75">
      <c r="F335" s="35"/>
      <c r="G335" s="35"/>
      <c r="H335" s="35"/>
      <c r="I335" s="35"/>
    </row>
    <row r="336" spans="6:9" ht="12.75">
      <c r="F336" s="35"/>
      <c r="G336" s="35"/>
      <c r="H336" s="35"/>
      <c r="I336" s="35"/>
    </row>
    <row r="337" spans="6:9" ht="12.75">
      <c r="F337" s="35"/>
      <c r="G337" s="35"/>
      <c r="H337" s="35"/>
      <c r="I337" s="35"/>
    </row>
    <row r="338" spans="6:9" ht="12.75">
      <c r="F338" s="35"/>
      <c r="G338" s="35"/>
      <c r="H338" s="35"/>
      <c r="I338" s="35"/>
    </row>
    <row r="339" spans="6:9" ht="12.75">
      <c r="F339" s="35"/>
      <c r="G339" s="35"/>
      <c r="H339" s="35"/>
      <c r="I339" s="35"/>
    </row>
    <row r="340" spans="6:9" ht="12.75">
      <c r="F340" s="35"/>
      <c r="G340" s="35"/>
      <c r="H340" s="35"/>
      <c r="I340" s="35"/>
    </row>
    <row r="341" spans="6:9" ht="12.75">
      <c r="F341" s="35"/>
      <c r="G341" s="35"/>
      <c r="H341" s="35"/>
      <c r="I341" s="35"/>
    </row>
    <row r="342" spans="6:9" ht="12.75">
      <c r="F342" s="35"/>
      <c r="G342" s="35"/>
      <c r="H342" s="35"/>
      <c r="I342" s="35"/>
    </row>
    <row r="343" spans="6:9" ht="12.75">
      <c r="F343" s="35"/>
      <c r="G343" s="35"/>
      <c r="H343" s="35"/>
      <c r="I343" s="35"/>
    </row>
    <row r="344" spans="6:9" ht="12.75">
      <c r="F344" s="35"/>
      <c r="G344" s="35"/>
      <c r="H344" s="35"/>
      <c r="I344" s="35"/>
    </row>
    <row r="345" spans="6:9" ht="12.75">
      <c r="F345" s="35"/>
      <c r="G345" s="35"/>
      <c r="H345" s="35"/>
      <c r="I345" s="35"/>
    </row>
    <row r="346" spans="6:9" ht="12.75">
      <c r="F346" s="35"/>
      <c r="G346" s="35"/>
      <c r="H346" s="35"/>
      <c r="I346" s="35"/>
    </row>
    <row r="347" spans="6:9" ht="12.75">
      <c r="F347" s="35"/>
      <c r="G347" s="35"/>
      <c r="H347" s="35"/>
      <c r="I347" s="35"/>
    </row>
    <row r="348" spans="6:9" ht="12.75">
      <c r="F348" s="35"/>
      <c r="G348" s="35"/>
      <c r="H348" s="35"/>
      <c r="I348" s="35"/>
    </row>
    <row r="349" spans="6:9" ht="12.75">
      <c r="F349" s="35"/>
      <c r="G349" s="35"/>
      <c r="H349" s="35"/>
      <c r="I349" s="35"/>
    </row>
    <row r="350" spans="6:9" ht="12.75">
      <c r="F350" s="35"/>
      <c r="G350" s="35"/>
      <c r="H350" s="35"/>
      <c r="I350" s="35"/>
    </row>
    <row r="351" spans="6:9" ht="12.75">
      <c r="F351" s="35"/>
      <c r="G351" s="35"/>
      <c r="H351" s="35"/>
      <c r="I351" s="35"/>
    </row>
    <row r="352" spans="6:9" ht="12.75">
      <c r="F352" s="35"/>
      <c r="G352" s="35"/>
      <c r="H352" s="35"/>
      <c r="I352" s="35"/>
    </row>
    <row r="353" spans="6:9" ht="12.75">
      <c r="F353" s="35"/>
      <c r="G353" s="35"/>
      <c r="H353" s="35"/>
      <c r="I353" s="35"/>
    </row>
    <row r="354" spans="6:9" ht="12.75">
      <c r="F354" s="35"/>
      <c r="G354" s="35"/>
      <c r="H354" s="35"/>
      <c r="I354" s="35"/>
    </row>
    <row r="355" spans="6:9" ht="12.75">
      <c r="F355" s="35"/>
      <c r="G355" s="35"/>
      <c r="H355" s="35"/>
      <c r="I355" s="35"/>
    </row>
    <row r="356" spans="6:9" ht="12.75">
      <c r="F356" s="35"/>
      <c r="G356" s="35"/>
      <c r="H356" s="35"/>
      <c r="I356" s="35"/>
    </row>
    <row r="357" spans="6:9" ht="12.75">
      <c r="F357" s="35"/>
      <c r="G357" s="35"/>
      <c r="H357" s="35"/>
      <c r="I357" s="35"/>
    </row>
    <row r="358" spans="6:9" ht="12.75">
      <c r="F358" s="35"/>
      <c r="G358" s="35"/>
      <c r="H358" s="35"/>
      <c r="I358" s="35"/>
    </row>
    <row r="359" spans="6:9" ht="12.75">
      <c r="F359" s="35"/>
      <c r="G359" s="35"/>
      <c r="H359" s="35"/>
      <c r="I359" s="35"/>
    </row>
    <row r="360" spans="6:9" ht="12.75">
      <c r="F360" s="35"/>
      <c r="G360" s="35"/>
      <c r="H360" s="35"/>
      <c r="I360" s="35"/>
    </row>
    <row r="361" spans="6:9" ht="12.75">
      <c r="F361" s="35"/>
      <c r="G361" s="35"/>
      <c r="H361" s="35"/>
      <c r="I361" s="35"/>
    </row>
    <row r="362" spans="6:9" ht="12.75">
      <c r="F362" s="35"/>
      <c r="G362" s="35"/>
      <c r="H362" s="35"/>
      <c r="I362" s="35"/>
    </row>
    <row r="363" spans="6:9" ht="12.75">
      <c r="F363" s="35"/>
      <c r="G363" s="35"/>
      <c r="H363" s="35"/>
      <c r="I363" s="35"/>
    </row>
    <row r="364" spans="6:9" ht="12.75">
      <c r="F364" s="35"/>
      <c r="G364" s="35"/>
      <c r="H364" s="35"/>
      <c r="I364" s="35"/>
    </row>
    <row r="365" spans="6:9" ht="12.75">
      <c r="F365" s="35"/>
      <c r="G365" s="35"/>
      <c r="H365" s="35"/>
      <c r="I365" s="35"/>
    </row>
    <row r="366" spans="6:9" ht="12.75">
      <c r="F366" s="35"/>
      <c r="G366" s="35"/>
      <c r="H366" s="35"/>
      <c r="I366" s="35"/>
    </row>
    <row r="367" spans="6:9" ht="12.75">
      <c r="F367" s="35"/>
      <c r="G367" s="35"/>
      <c r="H367" s="35"/>
      <c r="I367" s="35"/>
    </row>
    <row r="368" spans="6:9" ht="12.75">
      <c r="F368" s="35"/>
      <c r="G368" s="35"/>
      <c r="H368" s="35"/>
      <c r="I368" s="35"/>
    </row>
    <row r="369" spans="6:9" ht="12.75">
      <c r="F369" s="35"/>
      <c r="G369" s="35"/>
      <c r="H369" s="35"/>
      <c r="I369" s="35"/>
    </row>
    <row r="370" spans="6:9" ht="12.75">
      <c r="F370" s="35"/>
      <c r="G370" s="35"/>
      <c r="H370" s="35"/>
      <c r="I370" s="35"/>
    </row>
    <row r="371" spans="6:9" ht="12.75">
      <c r="F371" s="35"/>
      <c r="G371" s="35"/>
      <c r="H371" s="35"/>
      <c r="I371" s="35"/>
    </row>
    <row r="372" spans="6:9" ht="12.75">
      <c r="F372" s="35"/>
      <c r="G372" s="35"/>
      <c r="H372" s="35"/>
      <c r="I372" s="35"/>
    </row>
    <row r="373" spans="6:9" ht="12.75">
      <c r="F373" s="35"/>
      <c r="G373" s="35"/>
      <c r="H373" s="35"/>
      <c r="I373" s="35"/>
    </row>
    <row r="374" spans="6:9" ht="12.75">
      <c r="F374" s="35"/>
      <c r="G374" s="35"/>
      <c r="H374" s="35"/>
      <c r="I374" s="35"/>
    </row>
    <row r="375" spans="6:9" ht="12.75">
      <c r="F375" s="35"/>
      <c r="G375" s="35"/>
      <c r="H375" s="35"/>
      <c r="I375" s="35"/>
    </row>
    <row r="376" spans="6:9" ht="12.75">
      <c r="F376" s="35"/>
      <c r="G376" s="35"/>
      <c r="H376" s="35"/>
      <c r="I376" s="35"/>
    </row>
    <row r="377" spans="6:9" ht="12.75">
      <c r="F377" s="35"/>
      <c r="G377" s="35"/>
      <c r="H377" s="35"/>
      <c r="I377" s="35"/>
    </row>
    <row r="378" spans="6:9" ht="12.75">
      <c r="F378" s="35"/>
      <c r="G378" s="35"/>
      <c r="H378" s="35"/>
      <c r="I378" s="35"/>
    </row>
    <row r="379" spans="6:9" ht="12.75">
      <c r="F379" s="35"/>
      <c r="G379" s="35"/>
      <c r="H379" s="35"/>
      <c r="I379" s="35"/>
    </row>
    <row r="380" spans="6:9" ht="12.75">
      <c r="F380" s="35"/>
      <c r="G380" s="35"/>
      <c r="H380" s="35"/>
      <c r="I380" s="35"/>
    </row>
    <row r="381" spans="6:9" ht="12.75">
      <c r="F381" s="35"/>
      <c r="G381" s="35"/>
      <c r="H381" s="35"/>
      <c r="I381" s="35"/>
    </row>
    <row r="382" spans="6:9" ht="12.75">
      <c r="F382" s="35"/>
      <c r="G382" s="35"/>
      <c r="H382" s="35"/>
      <c r="I382" s="35"/>
    </row>
    <row r="383" spans="6:9" ht="12.75">
      <c r="F383" s="35"/>
      <c r="G383" s="35"/>
      <c r="H383" s="35"/>
      <c r="I383" s="35"/>
    </row>
    <row r="384" spans="6:9" ht="12.75">
      <c r="F384" s="35"/>
      <c r="G384" s="35"/>
      <c r="H384" s="35"/>
      <c r="I384" s="35"/>
    </row>
    <row r="385" spans="6:9" ht="12.75">
      <c r="F385" s="35"/>
      <c r="G385" s="35"/>
      <c r="H385" s="35"/>
      <c r="I385" s="35"/>
    </row>
    <row r="386" spans="6:9" ht="12.75">
      <c r="F386" s="35"/>
      <c r="G386" s="35"/>
      <c r="H386" s="35"/>
      <c r="I386" s="35"/>
    </row>
    <row r="387" spans="6:9" ht="12.75">
      <c r="F387" s="35"/>
      <c r="G387" s="35"/>
      <c r="H387" s="35"/>
      <c r="I387" s="35"/>
    </row>
    <row r="388" spans="6:9" ht="12.75">
      <c r="F388" s="35"/>
      <c r="G388" s="35"/>
      <c r="H388" s="35"/>
      <c r="I388" s="35"/>
    </row>
    <row r="389" spans="6:9" ht="12.75">
      <c r="F389" s="35"/>
      <c r="G389" s="35"/>
      <c r="H389" s="35"/>
      <c r="I389" s="35"/>
    </row>
    <row r="390" spans="6:9" ht="12.75">
      <c r="F390" s="35"/>
      <c r="G390" s="35"/>
      <c r="H390" s="35"/>
      <c r="I390" s="35"/>
    </row>
    <row r="391" spans="6:9" ht="12.75">
      <c r="F391" s="35"/>
      <c r="G391" s="35"/>
      <c r="H391" s="35"/>
      <c r="I391" s="35"/>
    </row>
    <row r="392" spans="6:9" ht="12.75">
      <c r="F392" s="35"/>
      <c r="G392" s="35"/>
      <c r="H392" s="35"/>
      <c r="I392" s="35"/>
    </row>
    <row r="393" spans="6:9" ht="12.75">
      <c r="F393" s="35"/>
      <c r="G393" s="35"/>
      <c r="H393" s="35"/>
      <c r="I393" s="35"/>
    </row>
    <row r="394" spans="6:9" ht="12.75">
      <c r="F394" s="35"/>
      <c r="G394" s="35"/>
      <c r="H394" s="35"/>
      <c r="I394" s="35"/>
    </row>
    <row r="395" spans="6:9" ht="12.75">
      <c r="F395" s="35"/>
      <c r="G395" s="35"/>
      <c r="H395" s="35"/>
      <c r="I395" s="35"/>
    </row>
    <row r="396" spans="6:9" ht="12.75">
      <c r="F396" s="35"/>
      <c r="G396" s="35"/>
      <c r="H396" s="35"/>
      <c r="I396" s="35"/>
    </row>
    <row r="397" spans="6:9" ht="12.75">
      <c r="F397" s="35"/>
      <c r="G397" s="35"/>
      <c r="H397" s="35"/>
      <c r="I397" s="35"/>
    </row>
    <row r="398" spans="6:9" ht="12.75">
      <c r="F398" s="35"/>
      <c r="G398" s="35"/>
      <c r="H398" s="35"/>
      <c r="I398" s="35"/>
    </row>
    <row r="399" spans="6:9" ht="12.75">
      <c r="F399" s="35"/>
      <c r="G399" s="35"/>
      <c r="H399" s="35"/>
      <c r="I399" s="35"/>
    </row>
    <row r="400" spans="6:9" ht="12.75">
      <c r="F400" s="35"/>
      <c r="G400" s="35"/>
      <c r="H400" s="35"/>
      <c r="I400" s="35"/>
    </row>
    <row r="401" spans="6:9" ht="12.75">
      <c r="F401" s="35"/>
      <c r="G401" s="35"/>
      <c r="H401" s="35"/>
      <c r="I401" s="35"/>
    </row>
    <row r="402" spans="6:9" ht="12.75">
      <c r="F402" s="35"/>
      <c r="G402" s="35"/>
      <c r="H402" s="35"/>
      <c r="I402" s="35"/>
    </row>
    <row r="403" spans="6:9" ht="12.75">
      <c r="F403" s="35"/>
      <c r="G403" s="35"/>
      <c r="H403" s="35"/>
      <c r="I403" s="35"/>
    </row>
    <row r="404" spans="6:9" ht="12.75">
      <c r="F404" s="35"/>
      <c r="G404" s="35"/>
      <c r="H404" s="35"/>
      <c r="I404" s="35"/>
    </row>
    <row r="405" spans="6:9" ht="12.75">
      <c r="F405" s="35"/>
      <c r="G405" s="35"/>
      <c r="H405" s="35"/>
      <c r="I405" s="35"/>
    </row>
    <row r="406" spans="6:9" ht="12.75">
      <c r="F406" s="35"/>
      <c r="G406" s="35"/>
      <c r="H406" s="35"/>
      <c r="I406" s="35"/>
    </row>
    <row r="407" spans="6:9" ht="12.75">
      <c r="F407" s="35"/>
      <c r="G407" s="35"/>
      <c r="H407" s="35"/>
      <c r="I407" s="35"/>
    </row>
    <row r="408" spans="6:9" ht="12.75">
      <c r="F408" s="35"/>
      <c r="G408" s="35"/>
      <c r="H408" s="35"/>
      <c r="I408" s="35"/>
    </row>
    <row r="409" spans="6:9" ht="12.75">
      <c r="F409" s="35"/>
      <c r="G409" s="35"/>
      <c r="H409" s="35"/>
      <c r="I409" s="35"/>
    </row>
    <row r="410" spans="6:9" ht="12.75">
      <c r="F410" s="35"/>
      <c r="G410" s="35"/>
      <c r="H410" s="35"/>
      <c r="I410" s="35"/>
    </row>
    <row r="411" spans="6:9" ht="12.75">
      <c r="F411" s="35"/>
      <c r="G411" s="35"/>
      <c r="H411" s="35"/>
      <c r="I411" s="35"/>
    </row>
    <row r="412" spans="6:9" ht="12.75">
      <c r="F412" s="35"/>
      <c r="G412" s="35"/>
      <c r="H412" s="35"/>
      <c r="I412" s="35"/>
    </row>
    <row r="413" spans="6:9" ht="12.75">
      <c r="F413" s="35"/>
      <c r="G413" s="35"/>
      <c r="H413" s="35"/>
      <c r="I413" s="35"/>
    </row>
    <row r="414" spans="6:9" ht="12.75">
      <c r="F414" s="35"/>
      <c r="G414" s="35"/>
      <c r="H414" s="35"/>
      <c r="I414" s="35"/>
    </row>
    <row r="415" spans="6:9" ht="12.75">
      <c r="F415" s="35"/>
      <c r="G415" s="35"/>
      <c r="H415" s="35"/>
      <c r="I415" s="35"/>
    </row>
    <row r="416" spans="6:9" ht="12.75">
      <c r="F416" s="35"/>
      <c r="G416" s="35"/>
      <c r="H416" s="35"/>
      <c r="I416" s="35"/>
    </row>
    <row r="417" spans="6:9" ht="12.75">
      <c r="F417" s="35"/>
      <c r="G417" s="35"/>
      <c r="H417" s="35"/>
      <c r="I417" s="35"/>
    </row>
    <row r="418" spans="6:9" ht="12.75">
      <c r="F418" s="35"/>
      <c r="G418" s="35"/>
      <c r="H418" s="35"/>
      <c r="I418" s="35"/>
    </row>
    <row r="419" spans="6:9" ht="12.75">
      <c r="F419" s="35"/>
      <c r="G419" s="35"/>
      <c r="H419" s="35"/>
      <c r="I419" s="35"/>
    </row>
    <row r="420" spans="6:9" ht="12.75">
      <c r="F420" s="35"/>
      <c r="G420" s="35"/>
      <c r="H420" s="35"/>
      <c r="I420" s="35"/>
    </row>
    <row r="421" spans="6:9" ht="12.75">
      <c r="F421" s="35"/>
      <c r="G421" s="35"/>
      <c r="H421" s="35"/>
      <c r="I421" s="35"/>
    </row>
    <row r="422" spans="6:9" ht="12.75">
      <c r="F422" s="35"/>
      <c r="G422" s="35"/>
      <c r="H422" s="35"/>
      <c r="I422" s="35"/>
    </row>
    <row r="423" spans="6:9" ht="12.75">
      <c r="F423" s="35"/>
      <c r="G423" s="35"/>
      <c r="H423" s="35"/>
      <c r="I423" s="35"/>
    </row>
    <row r="424" spans="6:9" ht="12.75">
      <c r="F424" s="35"/>
      <c r="G424" s="35"/>
      <c r="H424" s="35"/>
      <c r="I424" s="35"/>
    </row>
    <row r="425" spans="6:9" ht="12.75">
      <c r="F425" s="35"/>
      <c r="G425" s="35"/>
      <c r="H425" s="35"/>
      <c r="I425" s="35"/>
    </row>
    <row r="426" spans="6:9" ht="12.75">
      <c r="F426" s="35"/>
      <c r="G426" s="35"/>
      <c r="H426" s="35"/>
      <c r="I426" s="35"/>
    </row>
    <row r="427" spans="6:9" ht="12.75">
      <c r="F427" s="35"/>
      <c r="G427" s="35"/>
      <c r="H427" s="35"/>
      <c r="I427" s="35"/>
    </row>
    <row r="428" spans="6:9" ht="12.75">
      <c r="F428" s="35"/>
      <c r="G428" s="35"/>
      <c r="H428" s="35"/>
      <c r="I428" s="35"/>
    </row>
    <row r="429" spans="6:9" ht="12.75">
      <c r="F429" s="35"/>
      <c r="G429" s="35"/>
      <c r="H429" s="35"/>
      <c r="I429" s="35"/>
    </row>
    <row r="430" spans="6:9" ht="12.75">
      <c r="F430" s="35"/>
      <c r="G430" s="35"/>
      <c r="H430" s="35"/>
      <c r="I430" s="35"/>
    </row>
    <row r="431" spans="6:9" ht="12.75">
      <c r="F431" s="35"/>
      <c r="G431" s="35"/>
      <c r="H431" s="35"/>
      <c r="I431" s="35"/>
    </row>
    <row r="432" spans="6:9" ht="12.75">
      <c r="F432" s="35"/>
      <c r="G432" s="35"/>
      <c r="H432" s="35"/>
      <c r="I432" s="35"/>
    </row>
    <row r="433" spans="6:9" ht="12.75">
      <c r="F433" s="35"/>
      <c r="G433" s="35"/>
      <c r="H433" s="35"/>
      <c r="I433" s="35"/>
    </row>
    <row r="434" spans="6:9" ht="12.75">
      <c r="F434" s="35"/>
      <c r="G434" s="35"/>
      <c r="H434" s="35"/>
      <c r="I434" s="35"/>
    </row>
    <row r="435" spans="6:9" ht="12.75">
      <c r="F435" s="35"/>
      <c r="G435" s="35"/>
      <c r="H435" s="35"/>
      <c r="I435" s="35"/>
    </row>
    <row r="436" spans="6:9" ht="12.75">
      <c r="F436" s="35"/>
      <c r="G436" s="35"/>
      <c r="H436" s="35"/>
      <c r="I436" s="35"/>
    </row>
    <row r="437" spans="6:9" ht="12.75">
      <c r="F437" s="35"/>
      <c r="G437" s="35"/>
      <c r="H437" s="35"/>
      <c r="I437" s="35"/>
    </row>
    <row r="438" spans="6:9" ht="12.75">
      <c r="F438" s="35"/>
      <c r="G438" s="35"/>
      <c r="H438" s="35"/>
      <c r="I438" s="35"/>
    </row>
    <row r="439" spans="6:9" ht="12.75">
      <c r="F439" s="35"/>
      <c r="G439" s="35"/>
      <c r="H439" s="35"/>
      <c r="I439" s="35"/>
    </row>
    <row r="440" spans="6:9" ht="12.75">
      <c r="F440" s="35"/>
      <c r="G440" s="35"/>
      <c r="H440" s="35"/>
      <c r="I440" s="35"/>
    </row>
    <row r="441" spans="6:9" ht="12.75">
      <c r="F441" s="35"/>
      <c r="G441" s="35"/>
      <c r="H441" s="35"/>
      <c r="I441" s="35"/>
    </row>
    <row r="442" spans="6:9" ht="12.75">
      <c r="F442" s="35"/>
      <c r="G442" s="35"/>
      <c r="H442" s="35"/>
      <c r="I442" s="35"/>
    </row>
    <row r="443" spans="6:9" ht="12.75">
      <c r="F443" s="35"/>
      <c r="G443" s="35"/>
      <c r="H443" s="35"/>
      <c r="I443" s="35"/>
    </row>
    <row r="444" spans="6:9" ht="12.75">
      <c r="F444" s="35"/>
      <c r="G444" s="35"/>
      <c r="H444" s="35"/>
      <c r="I444" s="35"/>
    </row>
    <row r="445" spans="6:9" ht="12.75">
      <c r="F445" s="35"/>
      <c r="G445" s="35"/>
      <c r="H445" s="35"/>
      <c r="I445" s="35"/>
    </row>
    <row r="446" spans="6:9" ht="12.75">
      <c r="F446" s="35"/>
      <c r="G446" s="35"/>
      <c r="H446" s="35"/>
      <c r="I446" s="35"/>
    </row>
    <row r="447" spans="6:9" ht="12.75">
      <c r="F447" s="35"/>
      <c r="G447" s="35"/>
      <c r="H447" s="35"/>
      <c r="I447" s="35"/>
    </row>
    <row r="448" spans="6:9" ht="12.75">
      <c r="F448" s="35"/>
      <c r="G448" s="35"/>
      <c r="H448" s="35"/>
      <c r="I448" s="35"/>
    </row>
    <row r="449" spans="6:9" ht="12.75">
      <c r="F449" s="35"/>
      <c r="G449" s="35"/>
      <c r="H449" s="35"/>
      <c r="I449" s="35"/>
    </row>
    <row r="450" spans="6:9" ht="12.75">
      <c r="F450" s="35"/>
      <c r="G450" s="35"/>
      <c r="H450" s="35"/>
      <c r="I450" s="35"/>
    </row>
    <row r="451" spans="6:9" ht="12.75">
      <c r="F451" s="35"/>
      <c r="G451" s="35"/>
      <c r="H451" s="35"/>
      <c r="I451" s="35"/>
    </row>
    <row r="452" spans="6:9" ht="12.75">
      <c r="F452" s="35"/>
      <c r="G452" s="35"/>
      <c r="H452" s="35"/>
      <c r="I452" s="35"/>
    </row>
    <row r="453" spans="6:9" ht="12.75">
      <c r="F453" s="35"/>
      <c r="G453" s="35"/>
      <c r="H453" s="35"/>
      <c r="I453" s="35"/>
    </row>
    <row r="454" spans="6:9" ht="12.75">
      <c r="F454" s="35"/>
      <c r="G454" s="35"/>
      <c r="H454" s="35"/>
      <c r="I454" s="35"/>
    </row>
    <row r="455" spans="6:9" ht="12.75">
      <c r="F455" s="35"/>
      <c r="G455" s="35"/>
      <c r="H455" s="35"/>
      <c r="I455" s="35"/>
    </row>
    <row r="456" spans="6:9" ht="12.75">
      <c r="F456" s="35"/>
      <c r="G456" s="35"/>
      <c r="H456" s="35"/>
      <c r="I456" s="35"/>
    </row>
    <row r="457" spans="6:9" ht="12.75">
      <c r="F457" s="35"/>
      <c r="G457" s="35"/>
      <c r="H457" s="35"/>
      <c r="I457" s="35"/>
    </row>
    <row r="458" spans="6:9" ht="12.75">
      <c r="F458" s="35"/>
      <c r="G458" s="35"/>
      <c r="H458" s="35"/>
      <c r="I458" s="35"/>
    </row>
    <row r="459" spans="6:9" ht="12.75">
      <c r="F459" s="35"/>
      <c r="G459" s="35"/>
      <c r="H459" s="35"/>
      <c r="I459" s="35"/>
    </row>
    <row r="460" spans="6:9" ht="12.75">
      <c r="F460" s="35"/>
      <c r="G460" s="35"/>
      <c r="H460" s="35"/>
      <c r="I460" s="35"/>
    </row>
    <row r="461" spans="6:9" ht="12.75">
      <c r="F461" s="35"/>
      <c r="G461" s="35"/>
      <c r="H461" s="35"/>
      <c r="I461" s="35"/>
    </row>
    <row r="462" spans="6:9" ht="12.75">
      <c r="F462" s="35"/>
      <c r="G462" s="35"/>
      <c r="H462" s="35"/>
      <c r="I462" s="35"/>
    </row>
    <row r="463" spans="6:9" ht="12.75">
      <c r="F463" s="35"/>
      <c r="G463" s="35"/>
      <c r="H463" s="35"/>
      <c r="I463" s="35"/>
    </row>
    <row r="464" spans="6:9" ht="12.75">
      <c r="F464" s="35"/>
      <c r="G464" s="35"/>
      <c r="H464" s="35"/>
      <c r="I464" s="35"/>
    </row>
    <row r="465" spans="6:9" ht="12.75">
      <c r="F465" s="35"/>
      <c r="G465" s="35"/>
      <c r="H465" s="35"/>
      <c r="I465" s="35"/>
    </row>
    <row r="466" spans="6:9" ht="12.75">
      <c r="F466" s="35"/>
      <c r="G466" s="35"/>
      <c r="H466" s="35"/>
      <c r="I466" s="35"/>
    </row>
    <row r="467" spans="6:9" ht="12.75">
      <c r="F467" s="35"/>
      <c r="G467" s="35"/>
      <c r="H467" s="35"/>
      <c r="I467" s="35"/>
    </row>
    <row r="468" spans="6:9" ht="12.75">
      <c r="F468" s="35"/>
      <c r="G468" s="35"/>
      <c r="H468" s="35"/>
      <c r="I468" s="35"/>
    </row>
    <row r="469" spans="6:9" ht="12.75">
      <c r="F469" s="35"/>
      <c r="G469" s="35"/>
      <c r="H469" s="35"/>
      <c r="I469" s="35"/>
    </row>
    <row r="470" spans="6:9" ht="12.75">
      <c r="F470" s="35"/>
      <c r="G470" s="35"/>
      <c r="H470" s="35"/>
      <c r="I470" s="35"/>
    </row>
    <row r="471" spans="6:9" ht="12.75">
      <c r="F471" s="35"/>
      <c r="G471" s="35"/>
      <c r="H471" s="35"/>
      <c r="I471" s="35"/>
    </row>
    <row r="472" spans="6:9" ht="12.75">
      <c r="F472" s="35"/>
      <c r="G472" s="35"/>
      <c r="H472" s="35"/>
      <c r="I472" s="35"/>
    </row>
    <row r="473" spans="6:9" ht="12.75">
      <c r="F473" s="35"/>
      <c r="G473" s="35"/>
      <c r="H473" s="35"/>
      <c r="I473" s="35"/>
    </row>
    <row r="474" spans="6:9" ht="12.75">
      <c r="F474" s="35"/>
      <c r="G474" s="35"/>
      <c r="H474" s="35"/>
      <c r="I474" s="35"/>
    </row>
    <row r="475" spans="6:9" ht="12.75">
      <c r="F475" s="35"/>
      <c r="G475" s="35"/>
      <c r="H475" s="35"/>
      <c r="I475" s="35"/>
    </row>
    <row r="476" spans="6:9" ht="12.75">
      <c r="F476" s="35"/>
      <c r="G476" s="35"/>
      <c r="H476" s="35"/>
      <c r="I476" s="35"/>
    </row>
    <row r="477" spans="6:9" ht="12.75">
      <c r="F477" s="35"/>
      <c r="G477" s="35"/>
      <c r="H477" s="35"/>
      <c r="I477" s="35"/>
    </row>
    <row r="478" spans="6:9" ht="12.75">
      <c r="F478" s="35"/>
      <c r="G478" s="35"/>
      <c r="H478" s="35"/>
      <c r="I478" s="35"/>
    </row>
    <row r="479" spans="6:9" ht="12.75">
      <c r="F479" s="35"/>
      <c r="G479" s="35"/>
      <c r="H479" s="35"/>
      <c r="I479" s="35"/>
    </row>
    <row r="480" spans="6:9" ht="12.75">
      <c r="F480" s="35"/>
      <c r="G480" s="35"/>
      <c r="H480" s="35"/>
      <c r="I480" s="35"/>
    </row>
    <row r="481" spans="6:9" ht="12.75">
      <c r="F481" s="35"/>
      <c r="G481" s="35"/>
      <c r="H481" s="35"/>
      <c r="I481" s="35"/>
    </row>
    <row r="482" spans="6:9" ht="12.75">
      <c r="F482" s="35"/>
      <c r="G482" s="35"/>
      <c r="H482" s="35"/>
      <c r="I482" s="35"/>
    </row>
    <row r="483" spans="6:9" ht="12.75">
      <c r="F483" s="35"/>
      <c r="G483" s="35"/>
      <c r="H483" s="35"/>
      <c r="I483" s="35"/>
    </row>
    <row r="484" spans="6:9" ht="12.75">
      <c r="F484" s="35"/>
      <c r="G484" s="35"/>
      <c r="H484" s="35"/>
      <c r="I484" s="35"/>
    </row>
    <row r="485" spans="6:9" ht="12.75">
      <c r="F485" s="35"/>
      <c r="G485" s="35"/>
      <c r="H485" s="35"/>
      <c r="I485" s="35"/>
    </row>
    <row r="486" spans="6:9" ht="12.75">
      <c r="F486" s="35"/>
      <c r="G486" s="35"/>
      <c r="H486" s="35"/>
      <c r="I486" s="35"/>
    </row>
    <row r="487" spans="6:9" ht="12.75">
      <c r="F487" s="35"/>
      <c r="G487" s="35"/>
      <c r="H487" s="35"/>
      <c r="I487" s="35"/>
    </row>
    <row r="488" spans="6:9" ht="12.75">
      <c r="F488" s="35"/>
      <c r="G488" s="35"/>
      <c r="H488" s="35"/>
      <c r="I488" s="35"/>
    </row>
    <row r="489" spans="6:9" ht="12.75">
      <c r="F489" s="35"/>
      <c r="G489" s="35"/>
      <c r="H489" s="35"/>
      <c r="I489" s="35"/>
    </row>
    <row r="490" spans="6:9" ht="12.75">
      <c r="F490" s="35"/>
      <c r="G490" s="35"/>
      <c r="H490" s="35"/>
      <c r="I490" s="35"/>
    </row>
    <row r="491" spans="6:9" ht="12.75">
      <c r="F491" s="35"/>
      <c r="G491" s="35"/>
      <c r="H491" s="35"/>
      <c r="I491" s="35"/>
    </row>
    <row r="492" spans="6:9" ht="12.75">
      <c r="F492" s="35"/>
      <c r="G492" s="35"/>
      <c r="H492" s="35"/>
      <c r="I492" s="35"/>
    </row>
    <row r="493" spans="6:9" ht="12.75">
      <c r="F493" s="35"/>
      <c r="G493" s="35"/>
      <c r="H493" s="35"/>
      <c r="I493" s="35"/>
    </row>
    <row r="494" spans="6:9" ht="12.75">
      <c r="F494" s="35"/>
      <c r="G494" s="35"/>
      <c r="H494" s="35"/>
      <c r="I494" s="35"/>
    </row>
    <row r="495" spans="6:9" ht="12.75">
      <c r="F495" s="35"/>
      <c r="G495" s="35"/>
      <c r="H495" s="35"/>
      <c r="I495" s="35"/>
    </row>
    <row r="496" spans="6:9" ht="12.75">
      <c r="F496" s="35"/>
      <c r="G496" s="35"/>
      <c r="H496" s="35"/>
      <c r="I496" s="35"/>
    </row>
    <row r="497" spans="6:9" ht="12.75">
      <c r="F497" s="35"/>
      <c r="G497" s="35"/>
      <c r="H497" s="35"/>
      <c r="I497" s="35"/>
    </row>
    <row r="498" spans="6:9" ht="12.75">
      <c r="F498" s="35"/>
      <c r="G498" s="35"/>
      <c r="H498" s="35"/>
      <c r="I498" s="35"/>
    </row>
    <row r="499" spans="6:9" ht="12.75">
      <c r="F499" s="35"/>
      <c r="G499" s="35"/>
      <c r="H499" s="35"/>
      <c r="I499" s="35"/>
    </row>
    <row r="500" spans="6:9" ht="12.75">
      <c r="F500" s="35"/>
      <c r="G500" s="35"/>
      <c r="H500" s="35"/>
      <c r="I500" s="35"/>
    </row>
    <row r="501" spans="6:9" ht="12.75">
      <c r="F501" s="35"/>
      <c r="G501" s="35"/>
      <c r="H501" s="35"/>
      <c r="I501" s="35"/>
    </row>
    <row r="502" spans="6:9" ht="12.75">
      <c r="F502" s="35"/>
      <c r="G502" s="35"/>
      <c r="H502" s="35"/>
      <c r="I502" s="35"/>
    </row>
    <row r="503" spans="6:9" ht="12.75">
      <c r="F503" s="35"/>
      <c r="G503" s="35"/>
      <c r="H503" s="35"/>
      <c r="I503" s="35"/>
    </row>
    <row r="504" spans="6:9" ht="12.75">
      <c r="F504" s="35"/>
      <c r="G504" s="35"/>
      <c r="H504" s="35"/>
      <c r="I504" s="35"/>
    </row>
    <row r="505" spans="6:9" ht="12.75">
      <c r="F505" s="35"/>
      <c r="G505" s="35"/>
      <c r="H505" s="35"/>
      <c r="I505" s="35"/>
    </row>
    <row r="506" spans="6:9" ht="12.75">
      <c r="F506" s="35"/>
      <c r="G506" s="35"/>
      <c r="H506" s="35"/>
      <c r="I506" s="35"/>
    </row>
    <row r="507" spans="6:9" ht="12.75">
      <c r="F507" s="35"/>
      <c r="G507" s="35"/>
      <c r="H507" s="35"/>
      <c r="I507" s="35"/>
    </row>
    <row r="508" spans="6:9" ht="12.75">
      <c r="F508" s="35"/>
      <c r="G508" s="35"/>
      <c r="H508" s="35"/>
      <c r="I508" s="35"/>
    </row>
    <row r="509" spans="6:9" ht="12.75">
      <c r="F509" s="35"/>
      <c r="G509" s="35"/>
      <c r="H509" s="35"/>
      <c r="I509" s="35"/>
    </row>
    <row r="510" spans="6:9" ht="12.75">
      <c r="F510" s="35"/>
      <c r="G510" s="35"/>
      <c r="H510" s="35"/>
      <c r="I510" s="35"/>
    </row>
    <row r="511" spans="6:9" ht="12.75">
      <c r="F511" s="35"/>
      <c r="G511" s="35"/>
      <c r="H511" s="35"/>
      <c r="I511" s="35"/>
    </row>
    <row r="512" spans="6:9" ht="12.75">
      <c r="F512" s="35"/>
      <c r="G512" s="35"/>
      <c r="H512" s="35"/>
      <c r="I512" s="35"/>
    </row>
    <row r="513" spans="6:9" ht="12.75">
      <c r="F513" s="35"/>
      <c r="G513" s="35"/>
      <c r="H513" s="35"/>
      <c r="I513" s="35"/>
    </row>
    <row r="514" spans="6:9" ht="12.75">
      <c r="F514" s="35"/>
      <c r="G514" s="35"/>
      <c r="H514" s="35"/>
      <c r="I514" s="35"/>
    </row>
    <row r="515" spans="6:9" ht="12.75">
      <c r="F515" s="35"/>
      <c r="G515" s="35"/>
      <c r="H515" s="35"/>
      <c r="I515" s="35"/>
    </row>
    <row r="516" spans="6:9" ht="12.75">
      <c r="F516" s="35"/>
      <c r="G516" s="35"/>
      <c r="H516" s="35"/>
      <c r="I516" s="35"/>
    </row>
    <row r="517" spans="6:9" ht="12.75">
      <c r="F517" s="35"/>
      <c r="G517" s="35"/>
      <c r="H517" s="35"/>
      <c r="I517" s="35"/>
    </row>
    <row r="518" spans="6:9" ht="12.75">
      <c r="F518" s="35"/>
      <c r="G518" s="35"/>
      <c r="H518" s="35"/>
      <c r="I518" s="35"/>
    </row>
    <row r="519" spans="6:9" ht="12.75">
      <c r="F519" s="35"/>
      <c r="G519" s="35"/>
      <c r="H519" s="35"/>
      <c r="I519" s="35"/>
    </row>
    <row r="520" spans="6:9" ht="12.75">
      <c r="F520" s="35"/>
      <c r="G520" s="35"/>
      <c r="H520" s="35"/>
      <c r="I520" s="35"/>
    </row>
    <row r="521" spans="6:9" ht="12.75">
      <c r="F521" s="35"/>
      <c r="G521" s="35"/>
      <c r="H521" s="35"/>
      <c r="I521" s="35"/>
    </row>
    <row r="522" spans="6:9" ht="12.75">
      <c r="F522" s="35"/>
      <c r="G522" s="35"/>
      <c r="H522" s="35"/>
      <c r="I522" s="35"/>
    </row>
    <row r="523" spans="6:9" ht="12.75">
      <c r="F523" s="35"/>
      <c r="G523" s="35"/>
      <c r="H523" s="35"/>
      <c r="I523" s="35"/>
    </row>
    <row r="524" spans="6:9" ht="12.75">
      <c r="F524" s="35"/>
      <c r="G524" s="35"/>
      <c r="H524" s="35"/>
      <c r="I524" s="35"/>
    </row>
    <row r="525" spans="6:9" ht="12.75">
      <c r="F525" s="35"/>
      <c r="G525" s="35"/>
      <c r="H525" s="35"/>
      <c r="I525" s="35"/>
    </row>
    <row r="526" spans="6:9" ht="12.75">
      <c r="F526" s="35"/>
      <c r="G526" s="35"/>
      <c r="H526" s="35"/>
      <c r="I526" s="35"/>
    </row>
    <row r="527" spans="6:9" ht="12.75">
      <c r="F527" s="35"/>
      <c r="G527" s="35"/>
      <c r="H527" s="35"/>
      <c r="I527" s="35"/>
    </row>
    <row r="528" spans="6:9" ht="12.75">
      <c r="F528" s="35"/>
      <c r="G528" s="35"/>
      <c r="H528" s="35"/>
      <c r="I528" s="35"/>
    </row>
    <row r="529" spans="6:9" ht="12.75">
      <c r="F529" s="35"/>
      <c r="G529" s="35"/>
      <c r="H529" s="35"/>
      <c r="I529" s="35"/>
    </row>
    <row r="530" spans="6:9" ht="12.75">
      <c r="F530" s="35"/>
      <c r="G530" s="35"/>
      <c r="H530" s="35"/>
      <c r="I530" s="35"/>
    </row>
    <row r="531" spans="6:9" ht="12.75">
      <c r="F531" s="35"/>
      <c r="G531" s="35"/>
      <c r="H531" s="35"/>
      <c r="I531" s="35"/>
    </row>
    <row r="532" spans="6:9" ht="12.75">
      <c r="F532" s="35"/>
      <c r="G532" s="35"/>
      <c r="H532" s="35"/>
      <c r="I532" s="35"/>
    </row>
    <row r="533" spans="6:9" ht="12.75">
      <c r="F533" s="35"/>
      <c r="G533" s="35"/>
      <c r="H533" s="35"/>
      <c r="I533" s="35"/>
    </row>
    <row r="534" spans="6:9" ht="12.75">
      <c r="F534" s="35"/>
      <c r="G534" s="35"/>
      <c r="H534" s="35"/>
      <c r="I534" s="35"/>
    </row>
    <row r="535" spans="6:9" ht="12.75">
      <c r="F535" s="35"/>
      <c r="G535" s="35"/>
      <c r="H535" s="35"/>
      <c r="I535" s="35"/>
    </row>
    <row r="536" spans="6:9" ht="12.75">
      <c r="F536" s="35"/>
      <c r="G536" s="35"/>
      <c r="H536" s="35"/>
      <c r="I536" s="35"/>
    </row>
    <row r="537" spans="6:9" ht="12.75">
      <c r="F537" s="35"/>
      <c r="G537" s="35"/>
      <c r="H537" s="35"/>
      <c r="I537" s="35"/>
    </row>
    <row r="538" spans="6:9" ht="12.75">
      <c r="F538" s="35"/>
      <c r="G538" s="35"/>
      <c r="H538" s="35"/>
      <c r="I538" s="35"/>
    </row>
    <row r="539" spans="6:9" ht="12.75">
      <c r="F539" s="35"/>
      <c r="G539" s="35"/>
      <c r="H539" s="35"/>
      <c r="I539" s="35"/>
    </row>
    <row r="540" spans="6:9" ht="12.75">
      <c r="F540" s="35"/>
      <c r="G540" s="35"/>
      <c r="H540" s="35"/>
      <c r="I540" s="35"/>
    </row>
    <row r="541" spans="6:9" ht="12.75">
      <c r="F541" s="35"/>
      <c r="G541" s="35"/>
      <c r="H541" s="35"/>
      <c r="I541" s="35"/>
    </row>
    <row r="542" spans="6:9" ht="12.75">
      <c r="F542" s="35"/>
      <c r="G542" s="35"/>
      <c r="H542" s="35"/>
      <c r="I542" s="35"/>
    </row>
    <row r="543" spans="6:9" ht="12.75">
      <c r="F543" s="35"/>
      <c r="G543" s="35"/>
      <c r="H543" s="35"/>
      <c r="I543" s="35"/>
    </row>
    <row r="544" spans="6:9" ht="12.75">
      <c r="F544" s="35"/>
      <c r="G544" s="35"/>
      <c r="H544" s="35"/>
      <c r="I544" s="35"/>
    </row>
    <row r="545" spans="6:9" ht="12.75">
      <c r="F545" s="35"/>
      <c r="G545" s="35"/>
      <c r="H545" s="35"/>
      <c r="I545" s="35"/>
    </row>
  </sheetData>
  <mergeCells count="13">
    <mergeCell ref="F8:F10"/>
    <mergeCell ref="G8:G10"/>
    <mergeCell ref="H8:H10"/>
    <mergeCell ref="F1:I1"/>
    <mergeCell ref="A26:D26"/>
    <mergeCell ref="A5:I6"/>
    <mergeCell ref="A23:E23"/>
    <mergeCell ref="A8:A10"/>
    <mergeCell ref="B8:B10"/>
    <mergeCell ref="C8:C10"/>
    <mergeCell ref="D8:D10"/>
    <mergeCell ref="I8:I10"/>
    <mergeCell ref="E8:E10"/>
  </mergeCells>
  <printOptions horizontalCentered="1"/>
  <pageMargins left="0.1968503937007874" right="0.1968503937007874" top="0.27" bottom="0.33" header="0" footer="0.19"/>
  <pageSetup horizontalDpi="600" verticalDpi="600" orientation="landscape" paperSize="9" scale="7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Лист44"/>
  <dimension ref="A1:I369"/>
  <sheetViews>
    <sheetView showZeros="0" tabSelected="1" view="pageBreakPreview" zoomScale="50" zoomScaleNormal="50" zoomScaleSheetLayoutView="50" workbookViewId="0" topLeftCell="B1">
      <pane ySplit="5" topLeftCell="BM19" activePane="bottomLeft" state="frozen"/>
      <selection pane="topLeft" activeCell="C68" sqref="C68"/>
      <selection pane="bottomLeft" activeCell="G11" sqref="G11"/>
    </sheetView>
  </sheetViews>
  <sheetFormatPr defaultColWidth="9.00390625" defaultRowHeight="12.75"/>
  <cols>
    <col min="1" max="1" width="0" style="0" hidden="1" customWidth="1"/>
    <col min="2" max="3" width="20.75390625" style="2" customWidth="1"/>
    <col min="4" max="4" width="18.75390625" style="2" customWidth="1"/>
    <col min="5" max="5" width="50.75390625" style="1" customWidth="1"/>
    <col min="6" max="6" width="60.375" style="2" customWidth="1"/>
    <col min="7" max="7" width="23.25390625" style="2" customWidth="1"/>
    <col min="8" max="8" width="20.375" style="2" customWidth="1"/>
    <col min="9" max="9" width="18.25390625" style="2" customWidth="1"/>
    <col min="10" max="16384" width="8.875" style="12" customWidth="1"/>
  </cols>
  <sheetData>
    <row r="1" spans="2:9" ht="106.5" customHeight="1">
      <c r="B1" s="5"/>
      <c r="C1" s="5"/>
      <c r="D1" s="5"/>
      <c r="E1" s="6"/>
      <c r="F1" s="5"/>
      <c r="G1" s="511" t="s">
        <v>428</v>
      </c>
      <c r="H1" s="511"/>
      <c r="I1" s="511"/>
    </row>
    <row r="2" spans="2:9" ht="75" customHeight="1">
      <c r="B2" s="5"/>
      <c r="C2" s="5"/>
      <c r="D2" s="510" t="s">
        <v>171</v>
      </c>
      <c r="E2" s="510"/>
      <c r="F2" s="510"/>
      <c r="G2" s="510"/>
      <c r="H2" s="510"/>
      <c r="I2" s="104"/>
    </row>
    <row r="3" spans="2:9" ht="16.5" customHeight="1" thickBot="1">
      <c r="B3" s="7"/>
      <c r="C3" s="7"/>
      <c r="D3" s="7"/>
      <c r="E3" s="512"/>
      <c r="F3" s="512"/>
      <c r="G3" s="512"/>
      <c r="H3" s="512"/>
      <c r="I3" s="4" t="s">
        <v>82</v>
      </c>
    </row>
    <row r="4" spans="2:9" ht="92.25" customHeight="1" thickBot="1">
      <c r="B4" s="405" t="s">
        <v>176</v>
      </c>
      <c r="C4" s="405" t="s">
        <v>177</v>
      </c>
      <c r="D4" s="405" t="s">
        <v>178</v>
      </c>
      <c r="E4" s="101" t="s">
        <v>79</v>
      </c>
      <c r="F4" s="47" t="s">
        <v>130</v>
      </c>
      <c r="G4" s="121" t="s">
        <v>117</v>
      </c>
      <c r="H4" s="48" t="s">
        <v>118</v>
      </c>
      <c r="I4" s="102" t="s">
        <v>119</v>
      </c>
    </row>
    <row r="5" spans="1:9" s="17" customFormat="1" ht="43.5" customHeight="1" thickBot="1">
      <c r="A5" s="3"/>
      <c r="B5" s="404"/>
      <c r="C5" s="404"/>
      <c r="D5" s="404"/>
      <c r="E5" s="8">
        <v>3</v>
      </c>
      <c r="F5" s="9">
        <v>4</v>
      </c>
      <c r="G5" s="10">
        <v>5</v>
      </c>
      <c r="H5" s="10">
        <v>6</v>
      </c>
      <c r="I5" s="39">
        <v>7</v>
      </c>
    </row>
    <row r="6" spans="1:9" s="11" customFormat="1" ht="45" customHeight="1" thickBot="1">
      <c r="A6" s="31"/>
      <c r="B6" s="414" t="s">
        <v>181</v>
      </c>
      <c r="C6" s="413"/>
      <c r="D6" s="413"/>
      <c r="E6" s="213" t="s">
        <v>40</v>
      </c>
      <c r="F6" s="214"/>
      <c r="G6" s="215">
        <f>SUM(G7:G9)</f>
        <v>94300</v>
      </c>
      <c r="H6" s="216"/>
      <c r="I6" s="215">
        <f>SUM(I7:I9)</f>
        <v>94300</v>
      </c>
    </row>
    <row r="7" spans="2:9" s="42" customFormat="1" ht="87.75" customHeight="1" thickBot="1">
      <c r="B7" s="323" t="s">
        <v>185</v>
      </c>
      <c r="C7" s="323" t="s">
        <v>186</v>
      </c>
      <c r="D7" s="323" t="s">
        <v>57</v>
      </c>
      <c r="E7" s="62" t="s">
        <v>80</v>
      </c>
      <c r="F7" s="144" t="s">
        <v>158</v>
      </c>
      <c r="G7" s="119">
        <v>19000</v>
      </c>
      <c r="H7" s="146"/>
      <c r="I7" s="145">
        <f>G7</f>
        <v>19000</v>
      </c>
    </row>
    <row r="8" spans="2:9" s="42" customFormat="1" ht="65.25" customHeight="1" thickBot="1">
      <c r="B8" s="325" t="s">
        <v>188</v>
      </c>
      <c r="C8" s="325" t="s">
        <v>189</v>
      </c>
      <c r="D8" s="325" t="s">
        <v>57</v>
      </c>
      <c r="E8" s="62" t="s">
        <v>80</v>
      </c>
      <c r="F8" s="144" t="s">
        <v>150</v>
      </c>
      <c r="G8" s="143">
        <v>65300</v>
      </c>
      <c r="H8" s="146"/>
      <c r="I8" s="145">
        <f>G8</f>
        <v>65300</v>
      </c>
    </row>
    <row r="9" spans="2:9" s="42" customFormat="1" ht="56.25" customHeight="1" thickBot="1">
      <c r="B9" s="325" t="s">
        <v>191</v>
      </c>
      <c r="C9" s="325" t="s">
        <v>192</v>
      </c>
      <c r="D9" s="325" t="s">
        <v>57</v>
      </c>
      <c r="E9" s="62" t="s">
        <v>80</v>
      </c>
      <c r="F9" s="144" t="s">
        <v>154</v>
      </c>
      <c r="G9" s="143">
        <v>10000</v>
      </c>
      <c r="H9" s="146"/>
      <c r="I9" s="145">
        <f>G9</f>
        <v>10000</v>
      </c>
    </row>
    <row r="10" spans="2:9" s="13" customFormat="1" ht="41.25" thickBot="1">
      <c r="B10" s="217" t="s">
        <v>194</v>
      </c>
      <c r="C10" s="218"/>
      <c r="D10" s="218"/>
      <c r="E10" s="213" t="s">
        <v>41</v>
      </c>
      <c r="F10" s="213"/>
      <c r="G10" s="219">
        <v>245200</v>
      </c>
      <c r="H10" s="219">
        <f>SUM(H11:H17)</f>
        <v>0</v>
      </c>
      <c r="I10" s="219">
        <f>G10+H10</f>
        <v>245200</v>
      </c>
    </row>
    <row r="11" spans="2:9" s="13" customFormat="1" ht="56.25">
      <c r="B11" s="156" t="s">
        <v>199</v>
      </c>
      <c r="C11" s="156" t="s">
        <v>200</v>
      </c>
      <c r="D11" s="156" t="s">
        <v>62</v>
      </c>
      <c r="E11" s="151" t="s">
        <v>42</v>
      </c>
      <c r="F11" s="150" t="s">
        <v>153</v>
      </c>
      <c r="G11" s="147">
        <v>93800</v>
      </c>
      <c r="H11" s="148"/>
      <c r="I11" s="149">
        <f>G11+H11</f>
        <v>93800</v>
      </c>
    </row>
    <row r="12" spans="2:9" s="13" customFormat="1" ht="152.25" customHeight="1">
      <c r="B12" s="137" t="s">
        <v>207</v>
      </c>
      <c r="C12" s="137" t="s">
        <v>389</v>
      </c>
      <c r="D12" s="137" t="s">
        <v>134</v>
      </c>
      <c r="E12" s="152" t="s">
        <v>18</v>
      </c>
      <c r="F12" s="150" t="s">
        <v>155</v>
      </c>
      <c r="G12" s="157" t="s">
        <v>160</v>
      </c>
      <c r="H12" s="148"/>
      <c r="I12" s="157" t="s">
        <v>160</v>
      </c>
    </row>
    <row r="13" spans="2:9" s="13" customFormat="1" ht="99" customHeight="1">
      <c r="B13" s="156" t="s">
        <v>240</v>
      </c>
      <c r="C13" s="156" t="s">
        <v>241</v>
      </c>
      <c r="D13" s="156" t="s">
        <v>60</v>
      </c>
      <c r="E13" s="154" t="s">
        <v>127</v>
      </c>
      <c r="F13" s="153" t="s">
        <v>156</v>
      </c>
      <c r="G13" s="147">
        <v>10000</v>
      </c>
      <c r="H13" s="148"/>
      <c r="I13" s="149">
        <f aca="true" t="shared" si="0" ref="I13:I19">G13+H13</f>
        <v>10000</v>
      </c>
    </row>
    <row r="14" spans="2:9" s="13" customFormat="1" ht="105.75" customHeight="1">
      <c r="B14" s="415" t="s">
        <v>251</v>
      </c>
      <c r="C14" s="156" t="s">
        <v>252</v>
      </c>
      <c r="D14" s="156" t="s">
        <v>133</v>
      </c>
      <c r="E14" s="155" t="s">
        <v>30</v>
      </c>
      <c r="F14" s="155" t="s">
        <v>157</v>
      </c>
      <c r="G14" s="147">
        <v>20000</v>
      </c>
      <c r="H14" s="148"/>
      <c r="I14" s="149">
        <f t="shared" si="0"/>
        <v>20000</v>
      </c>
    </row>
    <row r="15" spans="2:9" s="13" customFormat="1" ht="105.75" customHeight="1">
      <c r="B15" s="415" t="s">
        <v>406</v>
      </c>
      <c r="C15" s="418">
        <v>7830</v>
      </c>
      <c r="D15" s="156" t="s">
        <v>407</v>
      </c>
      <c r="E15" s="334" t="s">
        <v>408</v>
      </c>
      <c r="F15" s="155" t="s">
        <v>429</v>
      </c>
      <c r="G15" s="147">
        <v>30000</v>
      </c>
      <c r="H15" s="148"/>
      <c r="I15" s="149">
        <f t="shared" si="0"/>
        <v>30000</v>
      </c>
    </row>
    <row r="16" spans="2:9" s="13" customFormat="1" ht="84.75" customHeight="1">
      <c r="B16" s="415" t="s">
        <v>255</v>
      </c>
      <c r="C16" s="156" t="s">
        <v>186</v>
      </c>
      <c r="D16" s="156" t="s">
        <v>57</v>
      </c>
      <c r="E16" s="416" t="s">
        <v>80</v>
      </c>
      <c r="F16" s="421" t="s">
        <v>158</v>
      </c>
      <c r="G16" s="41">
        <v>31000</v>
      </c>
      <c r="H16" s="41"/>
      <c r="I16" s="41">
        <f t="shared" si="0"/>
        <v>31000</v>
      </c>
    </row>
    <row r="17" spans="2:9" s="16" customFormat="1" ht="18.75" hidden="1">
      <c r="B17" s="50" t="s">
        <v>19</v>
      </c>
      <c r="C17" s="50"/>
      <c r="D17" s="50"/>
      <c r="E17" s="14" t="s">
        <v>20</v>
      </c>
      <c r="F17" s="422"/>
      <c r="G17" s="55"/>
      <c r="H17" s="55"/>
      <c r="I17" s="41">
        <f t="shared" si="0"/>
        <v>0</v>
      </c>
    </row>
    <row r="18" spans="2:9" s="16" customFormat="1" ht="77.25" customHeight="1">
      <c r="B18" s="419" t="s">
        <v>416</v>
      </c>
      <c r="C18" s="419" t="s">
        <v>417</v>
      </c>
      <c r="D18" s="419" t="s">
        <v>132</v>
      </c>
      <c r="E18" s="285" t="s">
        <v>143</v>
      </c>
      <c r="F18" s="423" t="s">
        <v>170</v>
      </c>
      <c r="G18" s="55"/>
      <c r="H18" s="55">
        <v>10000</v>
      </c>
      <c r="I18" s="41">
        <f t="shared" si="0"/>
        <v>10000</v>
      </c>
    </row>
    <row r="19" spans="2:9" s="16" customFormat="1" ht="75">
      <c r="B19" s="420" t="s">
        <v>418</v>
      </c>
      <c r="C19" s="420" t="s">
        <v>419</v>
      </c>
      <c r="D19" s="420" t="s">
        <v>132</v>
      </c>
      <c r="E19" s="285" t="s">
        <v>66</v>
      </c>
      <c r="F19" s="285" t="s">
        <v>170</v>
      </c>
      <c r="G19" s="286"/>
      <c r="H19" s="287">
        <v>-10000</v>
      </c>
      <c r="I19" s="149">
        <f t="shared" si="0"/>
        <v>-10000</v>
      </c>
    </row>
    <row r="20" spans="2:9" s="16" customFormat="1" ht="72.75" customHeight="1">
      <c r="B20" s="220" t="s">
        <v>115</v>
      </c>
      <c r="C20" s="220"/>
      <c r="D20" s="220"/>
      <c r="E20" s="221" t="s">
        <v>86</v>
      </c>
      <c r="F20" s="221"/>
      <c r="G20" s="222">
        <f>G21+G22</f>
        <v>90480</v>
      </c>
      <c r="H20" s="222">
        <f>H21+H22</f>
        <v>0</v>
      </c>
      <c r="I20" s="222">
        <f>I21+I22</f>
        <v>90480</v>
      </c>
    </row>
    <row r="21" spans="2:9" s="16" customFormat="1" ht="112.5">
      <c r="B21" s="137" t="s">
        <v>365</v>
      </c>
      <c r="C21" s="137" t="s">
        <v>366</v>
      </c>
      <c r="D21" s="137" t="s">
        <v>132</v>
      </c>
      <c r="E21" s="341" t="s">
        <v>367</v>
      </c>
      <c r="F21" s="155" t="s">
        <v>152</v>
      </c>
      <c r="G21" s="120">
        <v>13000</v>
      </c>
      <c r="H21" s="49"/>
      <c r="I21" s="60">
        <f>G21</f>
        <v>13000</v>
      </c>
    </row>
    <row r="22" spans="2:9" s="16" customFormat="1" ht="90" customHeight="1" thickBot="1">
      <c r="B22" s="137" t="s">
        <v>368</v>
      </c>
      <c r="C22" s="137" t="s">
        <v>235</v>
      </c>
      <c r="D22" s="137" t="s">
        <v>135</v>
      </c>
      <c r="E22" s="136" t="s">
        <v>237</v>
      </c>
      <c r="F22" s="153" t="s">
        <v>151</v>
      </c>
      <c r="G22" s="212">
        <v>77480</v>
      </c>
      <c r="H22" s="55"/>
      <c r="I22" s="55">
        <f>G22</f>
        <v>77480</v>
      </c>
    </row>
    <row r="23" spans="2:9" s="11" customFormat="1" ht="32.25" customHeight="1" hidden="1" thickBot="1">
      <c r="B23" s="63"/>
      <c r="C23" s="118"/>
      <c r="D23" s="118"/>
      <c r="E23" s="95"/>
      <c r="F23" s="95"/>
      <c r="G23" s="40"/>
      <c r="H23" s="51"/>
      <c r="I23" s="61"/>
    </row>
    <row r="24" spans="1:9" ht="33" customHeight="1" thickBot="1">
      <c r="A24" s="12"/>
      <c r="B24" s="223" t="s">
        <v>114</v>
      </c>
      <c r="C24" s="217"/>
      <c r="D24" s="217"/>
      <c r="E24" s="224" t="s">
        <v>112</v>
      </c>
      <c r="F24" s="225"/>
      <c r="G24" s="226">
        <f>G6+G10+G20</f>
        <v>429980</v>
      </c>
      <c r="H24" s="226">
        <f>H6+H10+H20</f>
        <v>0</v>
      </c>
      <c r="I24" s="226">
        <f>I6+I10+I20</f>
        <v>429980</v>
      </c>
    </row>
    <row r="25" spans="1:9" ht="18.75">
      <c r="A25" s="12"/>
      <c r="B25" s="203" t="s">
        <v>147</v>
      </c>
      <c r="C25" s="203"/>
      <c r="D25" s="12"/>
      <c r="E25" s="12"/>
      <c r="F25" s="202"/>
      <c r="G25" s="69"/>
      <c r="H25" s="19"/>
      <c r="I25" s="19"/>
    </row>
    <row r="26" spans="1:9" ht="18.75">
      <c r="A26" s="12"/>
      <c r="B26" s="436" t="s">
        <v>53</v>
      </c>
      <c r="C26" s="436"/>
      <c r="D26" s="436"/>
      <c r="E26" s="436"/>
      <c r="F26" s="69"/>
      <c r="G26" s="203" t="s">
        <v>148</v>
      </c>
      <c r="H26" s="19"/>
      <c r="I26" s="19"/>
    </row>
    <row r="27" spans="1:9" ht="12.75">
      <c r="A27" s="12"/>
      <c r="B27" s="18"/>
      <c r="C27" s="18"/>
      <c r="D27" s="18"/>
      <c r="E27" s="6"/>
      <c r="F27" s="6"/>
      <c r="G27" s="19"/>
      <c r="H27" s="19"/>
      <c r="I27" s="19"/>
    </row>
    <row r="28" spans="1:9" ht="12.75">
      <c r="A28" s="12"/>
      <c r="B28" s="18"/>
      <c r="C28" s="18"/>
      <c r="D28" s="18"/>
      <c r="E28" s="6"/>
      <c r="F28" s="6"/>
      <c r="G28" s="19"/>
      <c r="H28" s="19"/>
      <c r="I28" s="19"/>
    </row>
    <row r="29" spans="1:9" ht="12.75">
      <c r="A29" s="12"/>
      <c r="B29" s="18"/>
      <c r="C29" s="18"/>
      <c r="D29" s="18"/>
      <c r="E29" s="6"/>
      <c r="F29" s="6"/>
      <c r="G29" s="19"/>
      <c r="H29" s="19"/>
      <c r="I29" s="19"/>
    </row>
    <row r="30" spans="1:9" ht="12.75">
      <c r="A30" s="12"/>
      <c r="B30" s="18"/>
      <c r="C30" s="18"/>
      <c r="D30" s="18"/>
      <c r="E30" s="6"/>
      <c r="F30" s="6"/>
      <c r="G30" s="19"/>
      <c r="H30" s="19"/>
      <c r="I30" s="19"/>
    </row>
    <row r="31" spans="1:9" ht="12.75">
      <c r="A31" s="12"/>
      <c r="B31" s="18"/>
      <c r="C31" s="18"/>
      <c r="D31" s="18"/>
      <c r="E31" s="6"/>
      <c r="F31" s="6"/>
      <c r="G31" s="19"/>
      <c r="H31" s="19"/>
      <c r="I31" s="19"/>
    </row>
    <row r="32" spans="1:9" ht="12.75">
      <c r="A32" s="12"/>
      <c r="B32" s="18"/>
      <c r="C32" s="18"/>
      <c r="D32" s="18"/>
      <c r="E32" s="6"/>
      <c r="F32" s="6"/>
      <c r="G32" s="19"/>
      <c r="H32" s="19"/>
      <c r="I32" s="19"/>
    </row>
    <row r="33" spans="1:9" ht="12.75">
      <c r="A33" s="12"/>
      <c r="B33" s="18"/>
      <c r="C33" s="18"/>
      <c r="D33" s="18"/>
      <c r="E33" s="6"/>
      <c r="F33" s="6"/>
      <c r="G33" s="19"/>
      <c r="H33" s="19"/>
      <c r="I33" s="19"/>
    </row>
    <row r="34" spans="1:9" ht="12.75">
      <c r="A34" s="12"/>
      <c r="B34" s="18"/>
      <c r="C34" s="18"/>
      <c r="D34" s="18"/>
      <c r="E34" s="6"/>
      <c r="F34" s="6"/>
      <c r="G34" s="19"/>
      <c r="H34" s="19"/>
      <c r="I34" s="19"/>
    </row>
    <row r="35" spans="1:9" ht="12.75">
      <c r="A35" s="12"/>
      <c r="B35" s="18"/>
      <c r="C35" s="18"/>
      <c r="D35" s="18"/>
      <c r="E35" s="6"/>
      <c r="F35" s="6"/>
      <c r="G35" s="19"/>
      <c r="H35" s="19"/>
      <c r="I35" s="19"/>
    </row>
    <row r="36" spans="1:9" ht="12.75">
      <c r="A36" s="12"/>
      <c r="B36" s="18"/>
      <c r="C36" s="18"/>
      <c r="D36" s="18"/>
      <c r="E36" s="6"/>
      <c r="F36" s="6"/>
      <c r="G36" s="19"/>
      <c r="H36" s="19"/>
      <c r="I36" s="19"/>
    </row>
    <row r="37" spans="1:9" ht="12.75">
      <c r="A37" s="12"/>
      <c r="B37" s="18"/>
      <c r="C37" s="18"/>
      <c r="D37" s="18"/>
      <c r="E37" s="6"/>
      <c r="F37" s="6"/>
      <c r="G37" s="19"/>
      <c r="H37" s="19"/>
      <c r="I37" s="19"/>
    </row>
    <row r="38" spans="1:9" ht="12.75">
      <c r="A38" s="12"/>
      <c r="B38" s="18"/>
      <c r="C38" s="18"/>
      <c r="D38" s="18"/>
      <c r="E38" s="6"/>
      <c r="F38" s="6"/>
      <c r="G38" s="19"/>
      <c r="H38" s="19"/>
      <c r="I38" s="19"/>
    </row>
    <row r="39" spans="1:9" ht="12.75">
      <c r="A39" s="12"/>
      <c r="B39" s="18"/>
      <c r="C39" s="18"/>
      <c r="D39" s="18"/>
      <c r="E39" s="6"/>
      <c r="F39" s="6"/>
      <c r="G39" s="19"/>
      <c r="H39" s="19"/>
      <c r="I39" s="19"/>
    </row>
    <row r="40" spans="1:9" ht="12.75">
      <c r="A40" s="12"/>
      <c r="B40" s="18"/>
      <c r="C40" s="18"/>
      <c r="D40" s="18"/>
      <c r="E40" s="6"/>
      <c r="F40" s="6"/>
      <c r="G40" s="19"/>
      <c r="H40" s="19"/>
      <c r="I40" s="19"/>
    </row>
    <row r="41" spans="1:9" ht="12.75">
      <c r="A41" s="12"/>
      <c r="B41" s="18"/>
      <c r="C41" s="18"/>
      <c r="D41" s="18"/>
      <c r="E41" s="6"/>
      <c r="F41" s="6"/>
      <c r="G41" s="19"/>
      <c r="H41" s="19"/>
      <c r="I41" s="19"/>
    </row>
    <row r="42" spans="1:9" ht="12.75">
      <c r="A42" s="12"/>
      <c r="B42" s="18"/>
      <c r="C42" s="18"/>
      <c r="D42" s="18"/>
      <c r="E42" s="6"/>
      <c r="F42" s="6"/>
      <c r="G42" s="19"/>
      <c r="H42" s="19"/>
      <c r="I42" s="19"/>
    </row>
    <row r="43" spans="1:9" ht="12.75">
      <c r="A43" s="12"/>
      <c r="B43" s="18"/>
      <c r="C43" s="18"/>
      <c r="D43" s="18"/>
      <c r="E43" s="6"/>
      <c r="F43" s="6"/>
      <c r="G43" s="19"/>
      <c r="H43" s="19"/>
      <c r="I43" s="19"/>
    </row>
    <row r="44" spans="1:9" ht="12.75">
      <c r="A44" s="12"/>
      <c r="B44" s="18"/>
      <c r="C44" s="18"/>
      <c r="D44" s="18"/>
      <c r="E44" s="6"/>
      <c r="F44" s="6"/>
      <c r="G44" s="19"/>
      <c r="H44" s="19"/>
      <c r="I44" s="19"/>
    </row>
    <row r="45" spans="1:9" ht="12.75">
      <c r="A45" s="12"/>
      <c r="B45" s="18"/>
      <c r="C45" s="18"/>
      <c r="D45" s="18"/>
      <c r="E45" s="6"/>
      <c r="F45" s="6"/>
      <c r="G45" s="19"/>
      <c r="H45" s="19"/>
      <c r="I45" s="19"/>
    </row>
    <row r="46" spans="1:9" ht="12.75">
      <c r="A46" s="12"/>
      <c r="B46" s="18"/>
      <c r="C46" s="18"/>
      <c r="D46" s="18"/>
      <c r="E46" s="6"/>
      <c r="F46" s="6"/>
      <c r="G46" s="19"/>
      <c r="H46" s="19"/>
      <c r="I46" s="19"/>
    </row>
    <row r="47" spans="1:9" ht="12.75">
      <c r="A47" s="12"/>
      <c r="B47" s="18"/>
      <c r="C47" s="18"/>
      <c r="D47" s="18"/>
      <c r="E47" s="6"/>
      <c r="F47" s="6"/>
      <c r="G47" s="19"/>
      <c r="H47" s="19"/>
      <c r="I47" s="19"/>
    </row>
    <row r="48" spans="1:9" ht="12.75">
      <c r="A48" s="12"/>
      <c r="B48" s="18"/>
      <c r="C48" s="18"/>
      <c r="D48" s="18"/>
      <c r="E48" s="6"/>
      <c r="F48" s="6"/>
      <c r="G48" s="19"/>
      <c r="H48" s="19"/>
      <c r="I48" s="19"/>
    </row>
    <row r="49" spans="1:9" ht="12.75">
      <c r="A49" s="12"/>
      <c r="B49" s="18"/>
      <c r="C49" s="18"/>
      <c r="D49" s="18"/>
      <c r="E49" s="6"/>
      <c r="F49" s="6"/>
      <c r="G49" s="19"/>
      <c r="H49" s="19"/>
      <c r="I49" s="19"/>
    </row>
    <row r="50" spans="1:9" ht="12.75">
      <c r="A50" s="12"/>
      <c r="B50" s="18"/>
      <c r="C50" s="18"/>
      <c r="D50" s="18"/>
      <c r="E50" s="6"/>
      <c r="F50" s="6"/>
      <c r="G50" s="19"/>
      <c r="H50" s="19"/>
      <c r="I50" s="19"/>
    </row>
    <row r="51" spans="1:9" ht="12.75">
      <c r="A51" s="12"/>
      <c r="B51" s="18"/>
      <c r="C51" s="18"/>
      <c r="D51" s="18"/>
      <c r="E51" s="6"/>
      <c r="F51" s="6"/>
      <c r="G51" s="19"/>
      <c r="H51" s="19"/>
      <c r="I51" s="19"/>
    </row>
    <row r="52" spans="2:9" ht="12.75">
      <c r="B52" s="18"/>
      <c r="C52" s="18"/>
      <c r="D52" s="18"/>
      <c r="E52" s="6"/>
      <c r="F52" s="6"/>
      <c r="G52" s="19"/>
      <c r="H52" s="19"/>
      <c r="I52" s="19"/>
    </row>
    <row r="53" spans="2:9" ht="12.75">
      <c r="B53" s="5"/>
      <c r="C53" s="5"/>
      <c r="D53" s="5"/>
      <c r="E53" s="6"/>
      <c r="F53" s="6"/>
      <c r="G53" s="20"/>
      <c r="H53" s="20"/>
      <c r="I53" s="20"/>
    </row>
    <row r="54" spans="2:9" ht="12.75">
      <c r="B54" s="5"/>
      <c r="C54" s="5"/>
      <c r="D54" s="5"/>
      <c r="E54" s="6"/>
      <c r="F54" s="6"/>
      <c r="G54" s="20"/>
      <c r="H54" s="20"/>
      <c r="I54" s="20"/>
    </row>
    <row r="55" spans="2:9" ht="12.75">
      <c r="B55" s="5"/>
      <c r="C55" s="5"/>
      <c r="D55" s="5"/>
      <c r="E55" s="6"/>
      <c r="F55" s="6"/>
      <c r="G55" s="20"/>
      <c r="H55" s="20"/>
      <c r="I55" s="20"/>
    </row>
    <row r="56" spans="2:9" ht="12.75">
      <c r="B56" s="5"/>
      <c r="C56" s="5"/>
      <c r="D56" s="5"/>
      <c r="E56" s="6"/>
      <c r="F56" s="6"/>
      <c r="G56" s="20"/>
      <c r="H56" s="20"/>
      <c r="I56" s="20"/>
    </row>
    <row r="57" spans="2:9" ht="12.75">
      <c r="B57" s="5"/>
      <c r="C57" s="5"/>
      <c r="D57" s="5"/>
      <c r="E57" s="6"/>
      <c r="F57" s="6"/>
      <c r="G57" s="20"/>
      <c r="H57" s="20"/>
      <c r="I57" s="20"/>
    </row>
    <row r="58" spans="2:9" ht="12.75">
      <c r="B58" s="5"/>
      <c r="C58" s="5"/>
      <c r="D58" s="5"/>
      <c r="E58" s="6"/>
      <c r="F58" s="6"/>
      <c r="G58" s="20"/>
      <c r="H58" s="20"/>
      <c r="I58" s="20"/>
    </row>
    <row r="59" spans="2:9" ht="12.75">
      <c r="B59" s="5"/>
      <c r="C59" s="5"/>
      <c r="D59" s="5"/>
      <c r="E59" s="6"/>
      <c r="F59" s="6"/>
      <c r="G59" s="20"/>
      <c r="H59" s="20"/>
      <c r="I59" s="20"/>
    </row>
    <row r="60" spans="2:9" ht="12.75">
      <c r="B60" s="5"/>
      <c r="C60" s="5"/>
      <c r="D60" s="5"/>
      <c r="E60" s="6"/>
      <c r="F60" s="6"/>
      <c r="G60" s="20"/>
      <c r="H60" s="20"/>
      <c r="I60" s="20"/>
    </row>
    <row r="61" spans="2:9" ht="12.75">
      <c r="B61" s="5"/>
      <c r="C61" s="5"/>
      <c r="D61" s="5"/>
      <c r="E61" s="6"/>
      <c r="F61" s="6"/>
      <c r="G61" s="20"/>
      <c r="H61" s="20"/>
      <c r="I61" s="20"/>
    </row>
    <row r="62" spans="2:9" ht="12.75">
      <c r="B62" s="5"/>
      <c r="C62" s="5"/>
      <c r="D62" s="5"/>
      <c r="E62" s="6"/>
      <c r="F62" s="6"/>
      <c r="G62" s="20"/>
      <c r="H62" s="20"/>
      <c r="I62" s="20"/>
    </row>
    <row r="63" spans="2:9" ht="12.75">
      <c r="B63" s="5"/>
      <c r="C63" s="5"/>
      <c r="D63" s="5"/>
      <c r="E63" s="6"/>
      <c r="F63" s="6"/>
      <c r="G63" s="20"/>
      <c r="H63" s="20"/>
      <c r="I63" s="20"/>
    </row>
    <row r="64" spans="2:9" ht="12.75">
      <c r="B64" s="5"/>
      <c r="C64" s="5"/>
      <c r="D64" s="5"/>
      <c r="E64" s="6"/>
      <c r="F64" s="6"/>
      <c r="G64" s="20"/>
      <c r="H64" s="20"/>
      <c r="I64" s="20"/>
    </row>
    <row r="65" spans="2:9" ht="12.75">
      <c r="B65" s="5"/>
      <c r="C65" s="5"/>
      <c r="D65" s="5"/>
      <c r="E65" s="6"/>
      <c r="F65" s="6"/>
      <c r="G65" s="20"/>
      <c r="H65" s="20"/>
      <c r="I65" s="20"/>
    </row>
    <row r="66" spans="2:9" ht="12.75">
      <c r="B66" s="5"/>
      <c r="C66" s="5"/>
      <c r="D66" s="5"/>
      <c r="E66" s="6"/>
      <c r="F66" s="6"/>
      <c r="G66" s="20"/>
      <c r="H66" s="20"/>
      <c r="I66" s="20"/>
    </row>
    <row r="67" spans="2:9" ht="12.75">
      <c r="B67" s="5"/>
      <c r="C67" s="5"/>
      <c r="D67" s="5"/>
      <c r="E67" s="6"/>
      <c r="F67" s="6"/>
      <c r="G67" s="20"/>
      <c r="H67" s="20"/>
      <c r="I67" s="20"/>
    </row>
    <row r="68" spans="2:9" ht="12.75">
      <c r="B68" s="5"/>
      <c r="C68" s="5"/>
      <c r="D68" s="5"/>
      <c r="E68" s="6"/>
      <c r="F68" s="6"/>
      <c r="G68" s="20"/>
      <c r="H68" s="20"/>
      <c r="I68" s="20"/>
    </row>
    <row r="69" spans="2:9" ht="12.75">
      <c r="B69" s="5"/>
      <c r="C69" s="5"/>
      <c r="D69" s="5"/>
      <c r="E69" s="6"/>
      <c r="F69" s="6"/>
      <c r="G69" s="20"/>
      <c r="H69" s="20"/>
      <c r="I69" s="20"/>
    </row>
    <row r="70" spans="2:9" ht="12.75">
      <c r="B70" s="5"/>
      <c r="C70" s="5"/>
      <c r="D70" s="5"/>
      <c r="E70" s="6"/>
      <c r="F70" s="6"/>
      <c r="G70" s="20"/>
      <c r="H70" s="20"/>
      <c r="I70" s="20"/>
    </row>
    <row r="71" spans="2:9" ht="12.75">
      <c r="B71" s="5"/>
      <c r="C71" s="5"/>
      <c r="D71" s="5"/>
      <c r="E71" s="6"/>
      <c r="F71" s="6"/>
      <c r="G71" s="20"/>
      <c r="H71" s="20"/>
      <c r="I71" s="20"/>
    </row>
    <row r="72" spans="2:9" ht="12.75">
      <c r="B72" s="5"/>
      <c r="C72" s="5"/>
      <c r="D72" s="5"/>
      <c r="E72" s="6"/>
      <c r="F72" s="6"/>
      <c r="G72" s="20"/>
      <c r="H72" s="20"/>
      <c r="I72" s="20"/>
    </row>
    <row r="73" spans="2:9" ht="12.75">
      <c r="B73" s="5"/>
      <c r="C73" s="5"/>
      <c r="D73" s="5"/>
      <c r="E73" s="6"/>
      <c r="F73" s="6"/>
      <c r="G73" s="20"/>
      <c r="H73" s="20"/>
      <c r="I73" s="20"/>
    </row>
    <row r="74" spans="2:9" ht="12.75">
      <c r="B74" s="5"/>
      <c r="C74" s="5"/>
      <c r="D74" s="5"/>
      <c r="E74" s="6"/>
      <c r="F74" s="6"/>
      <c r="G74" s="20"/>
      <c r="H74" s="20"/>
      <c r="I74" s="20"/>
    </row>
    <row r="75" spans="2:9" ht="12.75">
      <c r="B75" s="5"/>
      <c r="C75" s="5"/>
      <c r="D75" s="5"/>
      <c r="E75" s="6"/>
      <c r="F75" s="6"/>
      <c r="G75" s="20"/>
      <c r="H75" s="20"/>
      <c r="I75" s="20"/>
    </row>
    <row r="76" spans="2:9" ht="12.75">
      <c r="B76" s="5"/>
      <c r="C76" s="5"/>
      <c r="D76" s="5"/>
      <c r="E76" s="6"/>
      <c r="F76" s="6"/>
      <c r="G76" s="20"/>
      <c r="H76" s="20"/>
      <c r="I76" s="20"/>
    </row>
    <row r="77" spans="2:9" ht="12.75">
      <c r="B77" s="5"/>
      <c r="C77" s="5"/>
      <c r="D77" s="5"/>
      <c r="E77" s="6"/>
      <c r="F77" s="6"/>
      <c r="G77" s="20"/>
      <c r="H77" s="20"/>
      <c r="I77" s="20"/>
    </row>
    <row r="78" spans="2:9" ht="12.75">
      <c r="B78" s="5"/>
      <c r="C78" s="5"/>
      <c r="D78" s="5"/>
      <c r="E78" s="6"/>
      <c r="F78" s="6"/>
      <c r="G78" s="20"/>
      <c r="H78" s="20"/>
      <c r="I78" s="20"/>
    </row>
    <row r="79" spans="2:9" ht="12.75">
      <c r="B79" s="5"/>
      <c r="C79" s="5"/>
      <c r="D79" s="5"/>
      <c r="E79" s="6"/>
      <c r="F79" s="6"/>
      <c r="G79" s="20"/>
      <c r="H79" s="20"/>
      <c r="I79" s="20"/>
    </row>
    <row r="80" spans="2:9" ht="12.75">
      <c r="B80" s="5"/>
      <c r="C80" s="5"/>
      <c r="D80" s="5"/>
      <c r="E80" s="6"/>
      <c r="F80" s="6"/>
      <c r="G80" s="20"/>
      <c r="H80" s="20"/>
      <c r="I80" s="20"/>
    </row>
    <row r="81" spans="2:9" ht="12.75">
      <c r="B81" s="5"/>
      <c r="C81" s="5"/>
      <c r="D81" s="5"/>
      <c r="E81" s="6"/>
      <c r="F81" s="6"/>
      <c r="G81" s="20"/>
      <c r="H81" s="20"/>
      <c r="I81" s="20"/>
    </row>
    <row r="82" spans="2:9" ht="12.75">
      <c r="B82" s="5"/>
      <c r="C82" s="5"/>
      <c r="D82" s="5"/>
      <c r="E82" s="6"/>
      <c r="F82" s="6"/>
      <c r="G82" s="20"/>
      <c r="H82" s="20"/>
      <c r="I82" s="20"/>
    </row>
    <row r="83" spans="2:9" ht="12.75">
      <c r="B83" s="5"/>
      <c r="C83" s="5"/>
      <c r="D83" s="5"/>
      <c r="E83" s="6"/>
      <c r="F83" s="6"/>
      <c r="G83" s="20"/>
      <c r="H83" s="20"/>
      <c r="I83" s="20"/>
    </row>
    <row r="84" spans="2:9" ht="12.75">
      <c r="B84" s="5"/>
      <c r="C84" s="5"/>
      <c r="D84" s="5"/>
      <c r="E84" s="6"/>
      <c r="F84" s="6"/>
      <c r="G84" s="20"/>
      <c r="H84" s="20"/>
      <c r="I84" s="20"/>
    </row>
    <row r="85" spans="2:9" ht="12.75">
      <c r="B85" s="5"/>
      <c r="C85" s="5"/>
      <c r="D85" s="5"/>
      <c r="E85" s="6"/>
      <c r="F85" s="6"/>
      <c r="G85" s="20"/>
      <c r="H85" s="20"/>
      <c r="I85" s="20"/>
    </row>
    <row r="86" spans="2:9" ht="12.75">
      <c r="B86" s="5"/>
      <c r="C86" s="5"/>
      <c r="D86" s="5"/>
      <c r="E86" s="6"/>
      <c r="F86" s="6"/>
      <c r="G86" s="20"/>
      <c r="H86" s="20"/>
      <c r="I86" s="20"/>
    </row>
    <row r="87" spans="2:9" ht="12.75">
      <c r="B87" s="5"/>
      <c r="C87" s="5"/>
      <c r="D87" s="5"/>
      <c r="E87" s="6"/>
      <c r="F87" s="6"/>
      <c r="G87" s="20"/>
      <c r="H87" s="20"/>
      <c r="I87" s="20"/>
    </row>
    <row r="88" spans="2:9" ht="12.75">
      <c r="B88" s="5"/>
      <c r="C88" s="5"/>
      <c r="D88" s="5"/>
      <c r="E88" s="6"/>
      <c r="F88" s="6"/>
      <c r="G88" s="20"/>
      <c r="H88" s="20"/>
      <c r="I88" s="20"/>
    </row>
    <row r="89" spans="2:9" ht="12.75">
      <c r="B89" s="5"/>
      <c r="C89" s="5"/>
      <c r="D89" s="5"/>
      <c r="E89" s="6"/>
      <c r="F89" s="6"/>
      <c r="G89" s="20"/>
      <c r="H89" s="20"/>
      <c r="I89" s="20"/>
    </row>
    <row r="90" spans="2:9" ht="12.75">
      <c r="B90" s="5"/>
      <c r="C90" s="5"/>
      <c r="D90" s="5"/>
      <c r="E90" s="6"/>
      <c r="F90" s="6"/>
      <c r="G90" s="20"/>
      <c r="H90" s="20"/>
      <c r="I90" s="20"/>
    </row>
    <row r="91" spans="2:9" ht="12.75">
      <c r="B91" s="5"/>
      <c r="C91" s="5"/>
      <c r="D91" s="5"/>
      <c r="E91" s="6"/>
      <c r="F91" s="6"/>
      <c r="G91" s="20"/>
      <c r="H91" s="20"/>
      <c r="I91" s="20"/>
    </row>
    <row r="92" spans="2:9" ht="12.75">
      <c r="B92" s="5"/>
      <c r="C92" s="5"/>
      <c r="D92" s="5"/>
      <c r="E92" s="6"/>
      <c r="F92" s="6"/>
      <c r="G92" s="20"/>
      <c r="H92" s="20"/>
      <c r="I92" s="20"/>
    </row>
    <row r="93" spans="2:9" ht="12.75">
      <c r="B93" s="5"/>
      <c r="C93" s="5"/>
      <c r="D93" s="5"/>
      <c r="E93" s="6"/>
      <c r="F93" s="6"/>
      <c r="G93" s="20"/>
      <c r="H93" s="20"/>
      <c r="I93" s="20"/>
    </row>
    <row r="94" spans="2:9" ht="12.75">
      <c r="B94" s="5"/>
      <c r="C94" s="5"/>
      <c r="D94" s="5"/>
      <c r="E94" s="6"/>
      <c r="F94" s="6"/>
      <c r="G94" s="20"/>
      <c r="H94" s="20"/>
      <c r="I94" s="20"/>
    </row>
    <row r="95" spans="2:9" ht="12.75">
      <c r="B95" s="5"/>
      <c r="C95" s="5"/>
      <c r="D95" s="5"/>
      <c r="E95" s="6"/>
      <c r="F95" s="6"/>
      <c r="G95" s="20"/>
      <c r="H95" s="20"/>
      <c r="I95" s="20"/>
    </row>
    <row r="96" ht="12.75">
      <c r="F96" s="1"/>
    </row>
    <row r="97" ht="12.75">
      <c r="F97" s="1"/>
    </row>
    <row r="98" ht="12.75">
      <c r="F98" s="1"/>
    </row>
    <row r="99" ht="12.75">
      <c r="F99" s="1"/>
    </row>
    <row r="100" ht="12.75">
      <c r="F100" s="1"/>
    </row>
    <row r="101" ht="12.75">
      <c r="F101" s="1"/>
    </row>
    <row r="102" ht="12.75">
      <c r="F102" s="1"/>
    </row>
    <row r="103" ht="12.75">
      <c r="F103" s="1"/>
    </row>
    <row r="104" ht="12.75">
      <c r="F104" s="1"/>
    </row>
    <row r="105" ht="12.75">
      <c r="F105" s="1"/>
    </row>
    <row r="106" ht="12.75">
      <c r="F106" s="1"/>
    </row>
    <row r="107" ht="12.75">
      <c r="F107" s="1"/>
    </row>
    <row r="108" ht="12.75">
      <c r="F108" s="1"/>
    </row>
    <row r="109" ht="12.75">
      <c r="F109" s="1"/>
    </row>
    <row r="110" ht="12.75">
      <c r="F110" s="1"/>
    </row>
    <row r="111" ht="12.75">
      <c r="F111" s="1"/>
    </row>
    <row r="112" ht="12.75">
      <c r="F112" s="1"/>
    </row>
    <row r="113" ht="12.75">
      <c r="F113" s="1"/>
    </row>
    <row r="114" ht="12.75">
      <c r="F114" s="1"/>
    </row>
    <row r="115" ht="12.75">
      <c r="F115" s="1"/>
    </row>
    <row r="116" ht="12.75">
      <c r="F116" s="1"/>
    </row>
    <row r="117" ht="12.75">
      <c r="F117" s="1"/>
    </row>
    <row r="118" ht="12.75">
      <c r="F118" s="1"/>
    </row>
    <row r="119" ht="12.75">
      <c r="F119" s="1"/>
    </row>
    <row r="120" ht="12.75">
      <c r="F120" s="1"/>
    </row>
    <row r="121" ht="12.75">
      <c r="F121" s="1"/>
    </row>
    <row r="122" ht="12.75">
      <c r="F122" s="1"/>
    </row>
    <row r="123" ht="12.75">
      <c r="F123" s="1"/>
    </row>
    <row r="124" ht="12.75">
      <c r="F124" s="1"/>
    </row>
    <row r="125" ht="12.75">
      <c r="F125" s="1"/>
    </row>
    <row r="126" ht="12.75">
      <c r="F126" s="1"/>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ht="12.75">
      <c r="F137" s="1"/>
    </row>
    <row r="138" ht="12.75">
      <c r="F138" s="1"/>
    </row>
    <row r="139" ht="12.75">
      <c r="F139" s="1"/>
    </row>
    <row r="140" ht="12.75">
      <c r="F140" s="1"/>
    </row>
    <row r="141" ht="12.75">
      <c r="F141" s="1"/>
    </row>
    <row r="142" ht="12.75">
      <c r="F142" s="1"/>
    </row>
    <row r="143" ht="12.75">
      <c r="F143" s="1"/>
    </row>
    <row r="144" ht="12.75">
      <c r="F144" s="1"/>
    </row>
    <row r="145" ht="12.75">
      <c r="F145" s="1"/>
    </row>
    <row r="146" ht="12.75">
      <c r="F146" s="1"/>
    </row>
    <row r="147" ht="12.75">
      <c r="F147" s="1"/>
    </row>
    <row r="148" ht="12.75">
      <c r="F148" s="1"/>
    </row>
    <row r="149" ht="12.75">
      <c r="F149" s="1"/>
    </row>
    <row r="150" ht="12.75">
      <c r="F150" s="1"/>
    </row>
    <row r="151" ht="12.75">
      <c r="F151" s="1"/>
    </row>
    <row r="152" ht="12.75">
      <c r="F152" s="1"/>
    </row>
    <row r="153" ht="12.75">
      <c r="F153" s="1"/>
    </row>
    <row r="154" ht="12.75">
      <c r="F154" s="1"/>
    </row>
    <row r="155" ht="12.75">
      <c r="F155" s="1"/>
    </row>
    <row r="156" ht="12.75">
      <c r="F156" s="1"/>
    </row>
    <row r="157" ht="12.75">
      <c r="F157" s="1"/>
    </row>
    <row r="158" ht="12.75">
      <c r="F158" s="1"/>
    </row>
    <row r="159" ht="12.75">
      <c r="F159" s="1"/>
    </row>
    <row r="160" ht="12.75">
      <c r="F160" s="1"/>
    </row>
    <row r="161" ht="12.75">
      <c r="F161" s="1"/>
    </row>
    <row r="162" ht="12.75">
      <c r="F162" s="1"/>
    </row>
    <row r="163" ht="12.75">
      <c r="F163" s="1"/>
    </row>
    <row r="164" ht="12.75">
      <c r="F164" s="1"/>
    </row>
    <row r="165" ht="12.75">
      <c r="F165" s="1"/>
    </row>
    <row r="166" ht="12.75">
      <c r="F166" s="1"/>
    </row>
    <row r="167" ht="12.75">
      <c r="F167" s="1"/>
    </row>
    <row r="168" ht="12.75">
      <c r="F168" s="1"/>
    </row>
    <row r="169" ht="12.75">
      <c r="F169" s="1"/>
    </row>
    <row r="170" ht="12.75">
      <c r="F170" s="1"/>
    </row>
    <row r="171" ht="12.75">
      <c r="F171" s="1"/>
    </row>
    <row r="172" ht="12.75">
      <c r="F172" s="1"/>
    </row>
    <row r="173" ht="12.75">
      <c r="F173" s="1"/>
    </row>
    <row r="174" ht="12.75">
      <c r="F174" s="1"/>
    </row>
    <row r="175" ht="12.75">
      <c r="F175" s="1"/>
    </row>
    <row r="176" ht="12.75">
      <c r="F176" s="1"/>
    </row>
    <row r="177" ht="12.75">
      <c r="F177" s="1"/>
    </row>
    <row r="178" ht="12.75">
      <c r="F178" s="1"/>
    </row>
    <row r="179" ht="12.75">
      <c r="F179" s="1"/>
    </row>
    <row r="180" ht="12.75">
      <c r="F180" s="1"/>
    </row>
    <row r="181" ht="12.75">
      <c r="F181" s="1"/>
    </row>
    <row r="182" ht="12.75">
      <c r="F182" s="1"/>
    </row>
    <row r="183" ht="12.75">
      <c r="F183" s="1"/>
    </row>
    <row r="184" ht="12.75">
      <c r="F184" s="1"/>
    </row>
    <row r="185" ht="12.75">
      <c r="F185" s="1"/>
    </row>
    <row r="186" ht="12.75">
      <c r="F186" s="1"/>
    </row>
    <row r="187" ht="12.75">
      <c r="F187" s="1"/>
    </row>
    <row r="188" ht="12.75">
      <c r="F188" s="1"/>
    </row>
    <row r="189" ht="12.75">
      <c r="F189" s="1"/>
    </row>
    <row r="190" ht="12.75">
      <c r="F190" s="1"/>
    </row>
    <row r="191" ht="12.75">
      <c r="F191" s="1"/>
    </row>
    <row r="192" ht="12.75">
      <c r="F192" s="1"/>
    </row>
    <row r="193" ht="12.75">
      <c r="F193" s="1"/>
    </row>
    <row r="194" ht="12.75">
      <c r="F194" s="1"/>
    </row>
    <row r="195" ht="12.75">
      <c r="F195" s="1"/>
    </row>
    <row r="196" ht="12.75">
      <c r="F196" s="1"/>
    </row>
    <row r="197" ht="12.75">
      <c r="F197" s="1"/>
    </row>
    <row r="198" ht="12.75">
      <c r="F198" s="1"/>
    </row>
    <row r="199" ht="12.75">
      <c r="F199" s="1"/>
    </row>
    <row r="200" ht="12.75">
      <c r="F200" s="1"/>
    </row>
    <row r="201" ht="12.75">
      <c r="F201" s="1"/>
    </row>
    <row r="202" ht="12.75">
      <c r="F202" s="1"/>
    </row>
    <row r="203" ht="12.75">
      <c r="F203" s="1"/>
    </row>
    <row r="204" ht="12.75">
      <c r="F204" s="1"/>
    </row>
    <row r="205" ht="12.75">
      <c r="F205" s="1"/>
    </row>
    <row r="206" ht="12.75">
      <c r="F206" s="1"/>
    </row>
    <row r="207" ht="12.75">
      <c r="F207" s="1"/>
    </row>
    <row r="208" ht="12.75">
      <c r="F208" s="1"/>
    </row>
    <row r="209" ht="12.75">
      <c r="F209" s="1"/>
    </row>
    <row r="210" ht="12.75">
      <c r="F210" s="1"/>
    </row>
    <row r="211" ht="12.75">
      <c r="F211" s="1"/>
    </row>
    <row r="212" ht="12.75">
      <c r="F212" s="1"/>
    </row>
    <row r="213" ht="12.75">
      <c r="F213" s="1"/>
    </row>
    <row r="214" ht="12.75">
      <c r="F214" s="1"/>
    </row>
    <row r="215" ht="12.75">
      <c r="F215" s="1"/>
    </row>
    <row r="216" ht="12.75">
      <c r="F216" s="1"/>
    </row>
    <row r="217" ht="12.75">
      <c r="F217" s="1"/>
    </row>
    <row r="218" ht="12.75">
      <c r="F218" s="1"/>
    </row>
    <row r="219" ht="12.75">
      <c r="F219" s="1"/>
    </row>
    <row r="220" ht="12.75">
      <c r="F220" s="1"/>
    </row>
    <row r="221" ht="12.75">
      <c r="F221" s="1"/>
    </row>
    <row r="222" ht="12.75">
      <c r="F222" s="1"/>
    </row>
    <row r="223" ht="12.75">
      <c r="F223" s="1"/>
    </row>
    <row r="224" ht="12.75">
      <c r="F224" s="1"/>
    </row>
    <row r="225" ht="12.75">
      <c r="F225" s="1"/>
    </row>
    <row r="226" ht="12.75">
      <c r="F226" s="1"/>
    </row>
    <row r="227" ht="12.75">
      <c r="F227" s="1"/>
    </row>
    <row r="228" ht="12.75">
      <c r="F228" s="1"/>
    </row>
    <row r="229" ht="12.75">
      <c r="F229" s="1"/>
    </row>
    <row r="230" ht="12.75">
      <c r="F230" s="1"/>
    </row>
    <row r="231" ht="12.75">
      <c r="F231" s="1"/>
    </row>
    <row r="232" ht="12.75">
      <c r="F232" s="1"/>
    </row>
    <row r="233" ht="12.75">
      <c r="F233" s="1"/>
    </row>
    <row r="234" ht="12.75">
      <c r="F234" s="1"/>
    </row>
    <row r="235" ht="12.75">
      <c r="F235" s="1"/>
    </row>
    <row r="236" ht="12.75">
      <c r="F236" s="1"/>
    </row>
    <row r="237" ht="12.75">
      <c r="F237" s="1"/>
    </row>
    <row r="238" ht="12.75">
      <c r="F238" s="1"/>
    </row>
    <row r="239" ht="12.75">
      <c r="F239" s="1"/>
    </row>
    <row r="240" ht="12.75">
      <c r="F240" s="1"/>
    </row>
    <row r="241" ht="12.75">
      <c r="F241" s="1"/>
    </row>
    <row r="242" ht="12.75">
      <c r="F242" s="1"/>
    </row>
    <row r="243" ht="12.75">
      <c r="F243" s="1"/>
    </row>
    <row r="244" ht="12.75">
      <c r="F244" s="1"/>
    </row>
    <row r="245" ht="12.75">
      <c r="F245" s="1"/>
    </row>
    <row r="246" ht="12.75">
      <c r="F246" s="1"/>
    </row>
    <row r="247" ht="12.75">
      <c r="F247" s="1"/>
    </row>
    <row r="248" ht="12.75">
      <c r="F248" s="1"/>
    </row>
    <row r="249" ht="12.75">
      <c r="F249" s="1"/>
    </row>
    <row r="250" ht="12.75">
      <c r="F250" s="1"/>
    </row>
    <row r="251" ht="12.75">
      <c r="F251" s="1"/>
    </row>
    <row r="252" ht="12.75">
      <c r="F252" s="1"/>
    </row>
    <row r="253" ht="12.75">
      <c r="F253" s="1"/>
    </row>
    <row r="254" ht="12.75">
      <c r="F254" s="1"/>
    </row>
    <row r="255" ht="12.75">
      <c r="F255" s="1"/>
    </row>
    <row r="256" ht="12.75">
      <c r="F256" s="1"/>
    </row>
    <row r="257" ht="12.75">
      <c r="F257" s="1"/>
    </row>
    <row r="258" ht="12.75">
      <c r="F258" s="1"/>
    </row>
    <row r="259" ht="12.75">
      <c r="F259" s="1"/>
    </row>
    <row r="260" ht="12.75">
      <c r="F260" s="1"/>
    </row>
    <row r="261" ht="12.75">
      <c r="F261" s="1"/>
    </row>
    <row r="262" ht="12.75">
      <c r="F262" s="1"/>
    </row>
    <row r="263" ht="12.75">
      <c r="F263" s="1"/>
    </row>
    <row r="264" ht="12.75">
      <c r="F264" s="1"/>
    </row>
    <row r="265" ht="12.75">
      <c r="F265" s="1"/>
    </row>
    <row r="266" ht="12.75">
      <c r="F266" s="1"/>
    </row>
    <row r="267" ht="12.75">
      <c r="F267" s="1"/>
    </row>
    <row r="268" ht="12.75">
      <c r="F268" s="1"/>
    </row>
    <row r="269" ht="12.75">
      <c r="F269" s="1"/>
    </row>
    <row r="270" ht="12.75">
      <c r="F270" s="1"/>
    </row>
    <row r="271" ht="12.75">
      <c r="F271" s="1"/>
    </row>
    <row r="272" ht="12.75">
      <c r="F272" s="1"/>
    </row>
    <row r="273" ht="12.75">
      <c r="F273" s="1"/>
    </row>
    <row r="274" ht="12.75">
      <c r="F274" s="1"/>
    </row>
    <row r="275" ht="12.75">
      <c r="F275" s="1"/>
    </row>
    <row r="276" ht="12.75">
      <c r="F276" s="1"/>
    </row>
    <row r="277" ht="12.75">
      <c r="F277" s="1"/>
    </row>
    <row r="278" ht="12.75">
      <c r="F278" s="1"/>
    </row>
    <row r="279" ht="12.75">
      <c r="F279" s="1"/>
    </row>
    <row r="280" ht="12.75">
      <c r="F280" s="1"/>
    </row>
    <row r="281" ht="12.75">
      <c r="F281" s="1"/>
    </row>
    <row r="282" ht="12.75">
      <c r="F282" s="1"/>
    </row>
    <row r="283" ht="12.75">
      <c r="F283" s="1"/>
    </row>
    <row r="284" ht="12.75">
      <c r="F284" s="1"/>
    </row>
    <row r="285" ht="12.75">
      <c r="F285" s="1"/>
    </row>
    <row r="286" ht="12.75">
      <c r="F286" s="1"/>
    </row>
    <row r="287" ht="12.75">
      <c r="F287" s="1"/>
    </row>
    <row r="288" ht="12.75">
      <c r="F288" s="1"/>
    </row>
    <row r="289" ht="12.75">
      <c r="F289" s="1"/>
    </row>
    <row r="290" ht="12.75">
      <c r="F290" s="1"/>
    </row>
    <row r="291" ht="12.75">
      <c r="F291" s="1"/>
    </row>
    <row r="292" ht="12.75">
      <c r="F292" s="1"/>
    </row>
    <row r="293" ht="12.75">
      <c r="F293" s="1"/>
    </row>
    <row r="294" ht="12.75">
      <c r="F294" s="1"/>
    </row>
    <row r="295" ht="12.75">
      <c r="F295" s="1"/>
    </row>
    <row r="296" ht="12.75">
      <c r="F296" s="1"/>
    </row>
    <row r="297" ht="12.75">
      <c r="F297" s="1"/>
    </row>
    <row r="298" ht="12.75">
      <c r="F298" s="1"/>
    </row>
    <row r="299" ht="12.75">
      <c r="F299" s="1"/>
    </row>
    <row r="300" ht="12.75">
      <c r="F300" s="1"/>
    </row>
    <row r="301" ht="12.75">
      <c r="F301" s="1"/>
    </row>
    <row r="302" ht="12.75">
      <c r="F302" s="1"/>
    </row>
    <row r="303" ht="12.75">
      <c r="F303" s="1"/>
    </row>
    <row r="304" ht="12.75">
      <c r="F304" s="1"/>
    </row>
    <row r="305" ht="12.75">
      <c r="F305" s="1"/>
    </row>
    <row r="306" ht="12.75">
      <c r="F306" s="1"/>
    </row>
    <row r="307" ht="12.75">
      <c r="F307" s="1"/>
    </row>
    <row r="308" ht="12.75">
      <c r="F308" s="1"/>
    </row>
    <row r="309" ht="12.75">
      <c r="F309" s="1"/>
    </row>
    <row r="310" ht="12.75">
      <c r="F310" s="1"/>
    </row>
    <row r="311" ht="12.75">
      <c r="F311" s="1"/>
    </row>
    <row r="312" ht="12.75">
      <c r="F312" s="1"/>
    </row>
    <row r="313" ht="12.75">
      <c r="F313" s="1"/>
    </row>
    <row r="314" ht="12.75">
      <c r="F314" s="1"/>
    </row>
    <row r="315" ht="12.75">
      <c r="F315" s="1"/>
    </row>
    <row r="316" ht="12.75">
      <c r="F316" s="1"/>
    </row>
    <row r="317" ht="12.75">
      <c r="F317" s="1"/>
    </row>
    <row r="318" ht="12.75">
      <c r="F318" s="1"/>
    </row>
    <row r="319" ht="12.75">
      <c r="F319" s="1"/>
    </row>
    <row r="320" ht="12.75">
      <c r="F320" s="1"/>
    </row>
    <row r="321" ht="12.75">
      <c r="F321" s="1"/>
    </row>
    <row r="322" ht="12.75">
      <c r="F322" s="1"/>
    </row>
    <row r="323" ht="12.75">
      <c r="F323" s="1"/>
    </row>
    <row r="324" ht="12.75">
      <c r="F324" s="1"/>
    </row>
    <row r="325" ht="12.75">
      <c r="F325" s="1"/>
    </row>
    <row r="326" ht="12.75">
      <c r="F326" s="1"/>
    </row>
    <row r="327" ht="12.75">
      <c r="F327" s="1"/>
    </row>
    <row r="328" ht="12.75">
      <c r="F328" s="1"/>
    </row>
    <row r="329" ht="12.75">
      <c r="F329" s="1"/>
    </row>
    <row r="330" ht="12.75">
      <c r="F330" s="1"/>
    </row>
    <row r="331" ht="12.75">
      <c r="F331" s="1"/>
    </row>
    <row r="332" ht="12.75">
      <c r="F332" s="1"/>
    </row>
    <row r="333" ht="12.75">
      <c r="F333" s="1"/>
    </row>
    <row r="334" ht="12.75">
      <c r="F334" s="1"/>
    </row>
    <row r="335" ht="12.75">
      <c r="F335" s="1"/>
    </row>
    <row r="336" ht="12.75">
      <c r="F336" s="1"/>
    </row>
    <row r="337" ht="12.75">
      <c r="F337" s="1"/>
    </row>
    <row r="338" ht="12.75">
      <c r="F338" s="1"/>
    </row>
    <row r="339" ht="12.75">
      <c r="F339" s="1"/>
    </row>
    <row r="340" ht="12.75">
      <c r="F340" s="1"/>
    </row>
    <row r="341" ht="12.75">
      <c r="F341" s="1"/>
    </row>
    <row r="342" ht="12.75">
      <c r="F342" s="1"/>
    </row>
    <row r="343" ht="12.75">
      <c r="F343" s="1"/>
    </row>
    <row r="344" ht="12.75">
      <c r="F344" s="1"/>
    </row>
    <row r="345" ht="12.75">
      <c r="F345" s="1"/>
    </row>
    <row r="346" ht="12.75">
      <c r="F346" s="1"/>
    </row>
    <row r="347" ht="12.75">
      <c r="F347" s="1"/>
    </row>
    <row r="348" ht="12.75">
      <c r="F348" s="1"/>
    </row>
    <row r="349" ht="12.75">
      <c r="F349" s="1"/>
    </row>
    <row r="350" ht="12.75">
      <c r="F350" s="1"/>
    </row>
    <row r="351" ht="12.75">
      <c r="F351" s="1"/>
    </row>
    <row r="352" ht="12.75">
      <c r="F352" s="1"/>
    </row>
    <row r="353" ht="12.75">
      <c r="F353" s="1"/>
    </row>
    <row r="354" ht="12.75">
      <c r="F354" s="1"/>
    </row>
    <row r="355" ht="12.75">
      <c r="F355" s="1"/>
    </row>
    <row r="356" ht="12.75">
      <c r="F356" s="1"/>
    </row>
    <row r="357" ht="12.75">
      <c r="F357" s="1"/>
    </row>
    <row r="358" ht="12.75">
      <c r="F358" s="1"/>
    </row>
    <row r="359" ht="12.75">
      <c r="F359" s="1"/>
    </row>
    <row r="360" ht="12.75">
      <c r="F360" s="1"/>
    </row>
    <row r="361" ht="12.75">
      <c r="F361" s="1"/>
    </row>
    <row r="362" ht="12.75">
      <c r="F362" s="1"/>
    </row>
    <row r="363" ht="12.75">
      <c r="F363" s="1"/>
    </row>
    <row r="364" ht="12.75">
      <c r="F364" s="1"/>
    </row>
    <row r="365" ht="12.75">
      <c r="F365" s="1"/>
    </row>
    <row r="366" ht="12.75">
      <c r="F366" s="1"/>
    </row>
    <row r="367" ht="12.75">
      <c r="F367" s="1"/>
    </row>
    <row r="368" ht="12.75">
      <c r="F368" s="1"/>
    </row>
    <row r="369" ht="12.75">
      <c r="F369" s="1"/>
    </row>
  </sheetData>
  <mergeCells count="4">
    <mergeCell ref="D2:H2"/>
    <mergeCell ref="G1:I1"/>
    <mergeCell ref="E3:H3"/>
    <mergeCell ref="B26:E26"/>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rowBreaks count="1" manualBreakCount="1">
    <brk id="1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2017-01-16T11:51:16Z</cp:lastPrinted>
  <dcterms:created xsi:type="dcterms:W3CDTF">2006-01-10T10:10:12Z</dcterms:created>
  <dcterms:modified xsi:type="dcterms:W3CDTF">2017-01-16T11:58:04Z</dcterms:modified>
  <cp:category/>
  <cp:version/>
  <cp:contentType/>
  <cp:contentStatus/>
</cp:coreProperties>
</file>